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 Artikel\B. Tatik\"/>
    </mc:Choice>
  </mc:AlternateContent>
  <xr:revisionPtr revIDLastSave="0" documentId="13_ncr:1_{764BE494-A0B1-4E20-ADA3-AB88B6BFF5CB}" xr6:coauthVersionLast="47" xr6:coauthVersionMax="47" xr10:uidLastSave="{00000000-0000-0000-0000-000000000000}"/>
  <bookViews>
    <workbookView xWindow="-120" yWindow="-120" windowWidth="20730" windowHeight="11160" firstSheet="25" activeTab="28" xr2:uid="{00000000-000D-0000-FFFF-FFFF00000000}"/>
  </bookViews>
  <sheets>
    <sheet name="Validitas Ahli" sheetId="31" r:id="rId1"/>
    <sheet name="Reliabilitas Ahli" sheetId="11" r:id="rId2"/>
    <sheet name="Angket motivasi" sheetId="32" r:id="rId3"/>
    <sheet name="Validitas Motivasi" sheetId="34" r:id="rId4"/>
    <sheet name="Reliabilitas motivasi" sheetId="33" r:id="rId5"/>
    <sheet name="Pre dan Post SDN Tamanbaru" sheetId="24" r:id="rId6"/>
    <sheet name="Hsl Observasi" sheetId="8" r:id="rId7"/>
    <sheet name="Observer Uji Terbatas" sheetId="27" r:id="rId8"/>
    <sheet name="Lembar Observasi" sheetId="10" r:id="rId9"/>
    <sheet name="Respon Siswa (Terbatas)" sheetId="26" r:id="rId10"/>
    <sheet name="Respon Kls Eksperimen" sheetId="7" r:id="rId11"/>
    <sheet name="Analisis respon" sheetId="23" r:id="rId12"/>
    <sheet name="Pro &amp; Post test SDN Kebalenan" sheetId="2" r:id="rId13"/>
    <sheet name=" SDN Kertosari 1" sheetId="3" r:id="rId14"/>
    <sheet name="Pre test Model" sheetId="39" r:id="rId15"/>
    <sheet name="Pre Kertosari 2" sheetId="41" r:id="rId16"/>
    <sheet name="Pre &amp; Post test SDN Sobo" sheetId="4" r:id="rId17"/>
    <sheet name="N Gain Terbatas" sheetId="25" r:id="rId18"/>
    <sheet name="N-Gain Implementasi" sheetId="18" r:id="rId19"/>
    <sheet name=" Homogenitas 6 skolah" sheetId="15" r:id="rId20"/>
    <sheet name="Normalitas 2 Skolah" sheetId="16" r:id="rId21"/>
    <sheet name="Uji Normalitas utk uji T test" sheetId="19" r:id="rId22"/>
    <sheet name="Paired T Test" sheetId="20" r:id="rId23"/>
    <sheet name="Uji Homogenitas Pre_Post 2 klmp" sheetId="21" r:id="rId24"/>
    <sheet name="Independen T-test" sheetId="22" r:id="rId25"/>
    <sheet name="Uji Homogenitas Motiv Blajar" sheetId="35" r:id="rId26"/>
    <sheet name="Normalitas Kolmogorov" sheetId="36" r:id="rId27"/>
    <sheet name="Uji Linear" sheetId="37" r:id="rId28"/>
    <sheet name="Uji Regresi" sheetId="38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24" l="1"/>
  <c r="R13" i="41"/>
  <c r="S13" i="41"/>
  <c r="R14" i="41"/>
  <c r="S14" i="41"/>
  <c r="R15" i="41"/>
  <c r="S15" i="41"/>
  <c r="R16" i="41"/>
  <c r="S16" i="41"/>
  <c r="R17" i="41"/>
  <c r="S17" i="41"/>
  <c r="R18" i="41"/>
  <c r="S18" i="41"/>
  <c r="R19" i="41"/>
  <c r="S19" i="41"/>
  <c r="R20" i="41"/>
  <c r="S20" i="41"/>
  <c r="R21" i="41"/>
  <c r="S21" i="41"/>
  <c r="R22" i="41"/>
  <c r="S22" i="41"/>
  <c r="R23" i="41"/>
  <c r="S23" i="41"/>
  <c r="R24" i="41"/>
  <c r="S24" i="41"/>
  <c r="R25" i="41"/>
  <c r="S25" i="41"/>
  <c r="R26" i="41"/>
  <c r="S26" i="41"/>
  <c r="R27" i="41"/>
  <c r="S27" i="41"/>
  <c r="R28" i="41"/>
  <c r="S28" i="41"/>
  <c r="R7" i="41"/>
  <c r="S7" i="41"/>
  <c r="R8" i="41"/>
  <c r="S8" i="41"/>
  <c r="R9" i="41"/>
  <c r="S9" i="41"/>
  <c r="R10" i="41"/>
  <c r="S10" i="41"/>
  <c r="R11" i="41"/>
  <c r="S11" i="41"/>
  <c r="R30" i="41"/>
  <c r="S30" i="41" s="1"/>
  <c r="R29" i="41"/>
  <c r="S29" i="41" s="1"/>
  <c r="R12" i="41"/>
  <c r="S12" i="41" s="1"/>
  <c r="R6" i="41"/>
  <c r="S6" i="41" s="1"/>
  <c r="S15" i="39"/>
  <c r="S14" i="39"/>
  <c r="T14" i="39" s="1"/>
  <c r="S13" i="39"/>
  <c r="S12" i="39"/>
  <c r="T12" i="39" s="1"/>
  <c r="S11" i="39"/>
  <c r="S10" i="39"/>
  <c r="T10" i="39" s="1"/>
  <c r="S9" i="39"/>
  <c r="S31" i="39"/>
  <c r="T31" i="39" s="1"/>
  <c r="S30" i="39"/>
  <c r="T30" i="39" s="1"/>
  <c r="S29" i="39"/>
  <c r="T29" i="39" s="1"/>
  <c r="S28" i="39"/>
  <c r="T28" i="39" s="1"/>
  <c r="S27" i="39"/>
  <c r="T27" i="39" s="1"/>
  <c r="S26" i="39"/>
  <c r="T26" i="39" s="1"/>
  <c r="S25" i="39"/>
  <c r="T25" i="39" s="1"/>
  <c r="S24" i="39"/>
  <c r="T24" i="39" s="1"/>
  <c r="S23" i="39"/>
  <c r="T23" i="39" s="1"/>
  <c r="S22" i="39"/>
  <c r="T22" i="39" s="1"/>
  <c r="S21" i="39"/>
  <c r="T21" i="39" s="1"/>
  <c r="S20" i="39"/>
  <c r="T20" i="39" s="1"/>
  <c r="S19" i="39"/>
  <c r="T19" i="39" s="1"/>
  <c r="S18" i="39"/>
  <c r="T18" i="39" s="1"/>
  <c r="S17" i="39"/>
  <c r="T17" i="39" s="1"/>
  <c r="S16" i="39"/>
  <c r="T16" i="39" s="1"/>
  <c r="T15" i="39"/>
  <c r="T13" i="39"/>
  <c r="T11" i="39"/>
  <c r="T9" i="39"/>
  <c r="S8" i="39"/>
  <c r="T8" i="39" s="1"/>
  <c r="S7" i="39"/>
  <c r="T7" i="39" s="1"/>
  <c r="S6" i="39"/>
  <c r="T6" i="39" s="1"/>
  <c r="S5" i="39"/>
  <c r="T5" i="39" s="1"/>
  <c r="S4" i="39"/>
  <c r="T4" i="39" s="1"/>
  <c r="AF53" i="35"/>
  <c r="AE53" i="35"/>
  <c r="AD53" i="35"/>
  <c r="AC53" i="35"/>
  <c r="AB53" i="35"/>
  <c r="AA53" i="35"/>
  <c r="Z53" i="35"/>
  <c r="Y53" i="35"/>
  <c r="X53" i="35"/>
  <c r="W53" i="35"/>
  <c r="V53" i="35"/>
  <c r="U53" i="35"/>
  <c r="T53" i="35"/>
  <c r="S53" i="35"/>
  <c r="R53" i="35"/>
  <c r="P53" i="35"/>
  <c r="O53" i="35"/>
  <c r="N53" i="35"/>
  <c r="M53" i="35"/>
  <c r="L53" i="35"/>
  <c r="K53" i="35"/>
  <c r="J53" i="35"/>
  <c r="I53" i="35"/>
  <c r="H53" i="35"/>
  <c r="G53" i="35"/>
  <c r="F53" i="35"/>
  <c r="E53" i="35"/>
  <c r="D53" i="35"/>
  <c r="C53" i="35"/>
  <c r="B53" i="35"/>
  <c r="AG51" i="35"/>
  <c r="Q51" i="35"/>
  <c r="AG50" i="35"/>
  <c r="Q50" i="35"/>
  <c r="AG49" i="35"/>
  <c r="Q49" i="35"/>
  <c r="AG48" i="35"/>
  <c r="Q48" i="35"/>
  <c r="AG47" i="35"/>
  <c r="Q47" i="35"/>
  <c r="AG46" i="35"/>
  <c r="Q46" i="35"/>
  <c r="AG45" i="35"/>
  <c r="Q45" i="35"/>
  <c r="AG44" i="35"/>
  <c r="Q44" i="35"/>
  <c r="AG43" i="35"/>
  <c r="Q43" i="35"/>
  <c r="AG42" i="35"/>
  <c r="Q42" i="35"/>
  <c r="AG41" i="35"/>
  <c r="Q41" i="35"/>
  <c r="AG40" i="35"/>
  <c r="Q40" i="35"/>
  <c r="AG39" i="35"/>
  <c r="Q39" i="35"/>
  <c r="AG38" i="35"/>
  <c r="Q38" i="35"/>
  <c r="AG37" i="35"/>
  <c r="Q37" i="35"/>
  <c r="AG36" i="35"/>
  <c r="Q36" i="35"/>
  <c r="AG35" i="35"/>
  <c r="Q35" i="35"/>
  <c r="AG34" i="35"/>
  <c r="Q34" i="35"/>
  <c r="AG33" i="35"/>
  <c r="Q33" i="35"/>
  <c r="AG32" i="35"/>
  <c r="Q32" i="35"/>
  <c r="AG31" i="35"/>
  <c r="Q31" i="35"/>
  <c r="AG30" i="35"/>
  <c r="Q30" i="35"/>
  <c r="AG29" i="35"/>
  <c r="Q29" i="35"/>
  <c r="AG28" i="35"/>
  <c r="Q28" i="35"/>
  <c r="AG27" i="35"/>
  <c r="Q27" i="35"/>
  <c r="AG26" i="35"/>
  <c r="Q26" i="35"/>
  <c r="AG25" i="35"/>
  <c r="Q25" i="35"/>
  <c r="AG24" i="35"/>
  <c r="Q24" i="35"/>
  <c r="AG23" i="35"/>
  <c r="Q23" i="35"/>
  <c r="AG22" i="35"/>
  <c r="Q22" i="35"/>
  <c r="AG21" i="35"/>
  <c r="Q21" i="35"/>
  <c r="AG20" i="35"/>
  <c r="Q20" i="35"/>
  <c r="AG19" i="35"/>
  <c r="Q19" i="35"/>
  <c r="AG18" i="35"/>
  <c r="Q18" i="35"/>
  <c r="AG17" i="35"/>
  <c r="Q17" i="35"/>
  <c r="AG16" i="35"/>
  <c r="Q16" i="35"/>
  <c r="AG15" i="35"/>
  <c r="Q15" i="35"/>
  <c r="AG14" i="35"/>
  <c r="Q14" i="35"/>
  <c r="AG13" i="35"/>
  <c r="Q13" i="35"/>
  <c r="AG12" i="35"/>
  <c r="Q12" i="35"/>
  <c r="AG11" i="35"/>
  <c r="Q11" i="35"/>
  <c r="AG10" i="35"/>
  <c r="Q10" i="35"/>
  <c r="AG9" i="35"/>
  <c r="Q9" i="35"/>
  <c r="AG8" i="35"/>
  <c r="Q8" i="35"/>
  <c r="AG7" i="35"/>
  <c r="Q7" i="35"/>
  <c r="AG6" i="35"/>
  <c r="Q6" i="35"/>
  <c r="AG5" i="35"/>
  <c r="Q5" i="35"/>
  <c r="AG4" i="35"/>
  <c r="AG53" i="35" s="1"/>
  <c r="Q4" i="35"/>
  <c r="Q53" i="35" s="1"/>
  <c r="F33" i="22"/>
  <c r="AO22" i="4"/>
  <c r="AO23" i="4"/>
  <c r="H25" i="25"/>
  <c r="F26" i="25"/>
  <c r="E26" i="25"/>
  <c r="Q29" i="26"/>
  <c r="K29" i="26"/>
  <c r="D29" i="26"/>
  <c r="C31" i="26"/>
  <c r="I43" i="7"/>
  <c r="I42" i="7"/>
  <c r="I41" i="7"/>
  <c r="N36" i="7"/>
  <c r="S36" i="7"/>
  <c r="H36" i="7"/>
  <c r="C38" i="7"/>
  <c r="S35" i="7"/>
  <c r="S34" i="7"/>
  <c r="N35" i="7"/>
  <c r="N34" i="7"/>
  <c r="I36" i="7"/>
  <c r="J36" i="7"/>
  <c r="K36" i="7"/>
  <c r="L36" i="7"/>
  <c r="M36" i="7"/>
  <c r="O36" i="7"/>
  <c r="P36" i="7"/>
  <c r="Q36" i="7"/>
  <c r="R36" i="7"/>
  <c r="C36" i="7"/>
  <c r="D36" i="7"/>
  <c r="E36" i="7"/>
  <c r="F36" i="7"/>
  <c r="G36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8" i="7"/>
  <c r="R21" i="8"/>
  <c r="R20" i="8"/>
  <c r="F22" i="8"/>
  <c r="F21" i="8"/>
  <c r="F20" i="8"/>
  <c r="AB7" i="27"/>
  <c r="AB8" i="27"/>
  <c r="R11" i="8"/>
  <c r="R12" i="8"/>
  <c r="R10" i="8"/>
  <c r="F12" i="8"/>
  <c r="F10" i="8"/>
  <c r="C11" i="27"/>
  <c r="Q4" i="32"/>
  <c r="Q6" i="32"/>
  <c r="B53" i="32"/>
  <c r="AF53" i="32"/>
  <c r="AE53" i="32"/>
  <c r="AD53" i="32"/>
  <c r="AC53" i="32"/>
  <c r="AB53" i="32"/>
  <c r="AA53" i="32"/>
  <c r="Z53" i="32"/>
  <c r="Y53" i="32"/>
  <c r="X53" i="32"/>
  <c r="W53" i="32"/>
  <c r="V53" i="32"/>
  <c r="U53" i="32"/>
  <c r="T53" i="32"/>
  <c r="S53" i="32"/>
  <c r="R53" i="32"/>
  <c r="P53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AG51" i="32"/>
  <c r="Q51" i="32"/>
  <c r="AG50" i="32"/>
  <c r="Q50" i="32"/>
  <c r="AG49" i="32"/>
  <c r="Q49" i="32"/>
  <c r="AG48" i="32"/>
  <c r="Q48" i="32"/>
  <c r="AG47" i="32"/>
  <c r="Q47" i="32"/>
  <c r="AG46" i="32"/>
  <c r="Q46" i="32"/>
  <c r="AG45" i="32"/>
  <c r="Q45" i="32"/>
  <c r="AG44" i="32"/>
  <c r="Q44" i="32"/>
  <c r="AG43" i="32"/>
  <c r="Q43" i="32"/>
  <c r="AG42" i="32"/>
  <c r="Q42" i="32"/>
  <c r="AG41" i="32"/>
  <c r="Q41" i="32"/>
  <c r="AG40" i="32"/>
  <c r="Q40" i="32"/>
  <c r="AG39" i="32"/>
  <c r="Q39" i="32"/>
  <c r="AG38" i="32"/>
  <c r="Q38" i="32"/>
  <c r="AG37" i="32"/>
  <c r="Q37" i="32"/>
  <c r="AG36" i="32"/>
  <c r="Q36" i="32"/>
  <c r="AG35" i="32"/>
  <c r="Q35" i="32"/>
  <c r="AG34" i="32"/>
  <c r="Q34" i="32"/>
  <c r="AG33" i="32"/>
  <c r="Q33" i="32"/>
  <c r="AG32" i="32"/>
  <c r="Q32" i="32"/>
  <c r="AG31" i="32"/>
  <c r="Q31" i="32"/>
  <c r="AG30" i="32"/>
  <c r="Q30" i="32"/>
  <c r="AG29" i="32"/>
  <c r="Q29" i="32"/>
  <c r="AG28" i="32"/>
  <c r="Q28" i="32"/>
  <c r="AG27" i="32"/>
  <c r="Q27" i="32"/>
  <c r="AG26" i="32"/>
  <c r="Q26" i="32"/>
  <c r="AG25" i="32"/>
  <c r="Q25" i="32"/>
  <c r="AG24" i="32"/>
  <c r="Q24" i="32"/>
  <c r="AG23" i="32"/>
  <c r="Q23" i="32"/>
  <c r="AG22" i="32"/>
  <c r="Q22" i="32"/>
  <c r="AG21" i="32"/>
  <c r="Q21" i="32"/>
  <c r="AG20" i="32"/>
  <c r="Q20" i="32"/>
  <c r="AG19" i="32"/>
  <c r="Q19" i="32"/>
  <c r="AG18" i="32"/>
  <c r="Q18" i="32"/>
  <c r="AG17" i="32"/>
  <c r="Q17" i="32"/>
  <c r="AG16" i="32"/>
  <c r="Q16" i="32"/>
  <c r="AG15" i="32"/>
  <c r="Q15" i="32"/>
  <c r="AG14" i="32"/>
  <c r="Q14" i="32"/>
  <c r="AG13" i="32"/>
  <c r="Q13" i="32"/>
  <c r="AG12" i="32"/>
  <c r="Q12" i="32"/>
  <c r="AG11" i="32"/>
  <c r="Q11" i="32"/>
  <c r="AG10" i="32"/>
  <c r="Q10" i="32"/>
  <c r="AG9" i="32"/>
  <c r="Q9" i="32"/>
  <c r="AG8" i="32"/>
  <c r="Q8" i="32"/>
  <c r="AG7" i="32"/>
  <c r="Q7" i="32"/>
  <c r="AG6" i="32"/>
  <c r="AG5" i="32"/>
  <c r="Q5" i="32"/>
  <c r="AG4" i="32"/>
  <c r="S32" i="41" l="1"/>
  <c r="T33" i="39"/>
  <c r="Q53" i="32"/>
  <c r="AG53" i="32"/>
  <c r="U16" i="11"/>
  <c r="F11" i="11"/>
  <c r="G11" i="11"/>
  <c r="H11" i="11"/>
  <c r="J11" i="11"/>
  <c r="K11" i="11"/>
  <c r="L11" i="11"/>
  <c r="M11" i="11"/>
  <c r="D11" i="11"/>
  <c r="E10" i="11"/>
  <c r="E11" i="11" s="1"/>
  <c r="F10" i="11"/>
  <c r="G10" i="11"/>
  <c r="H10" i="11"/>
  <c r="I10" i="11"/>
  <c r="I11" i="11" s="1"/>
  <c r="J10" i="11"/>
  <c r="K10" i="11"/>
  <c r="L10" i="11"/>
  <c r="M10" i="11"/>
  <c r="D10" i="11"/>
  <c r="S21" i="31"/>
  <c r="Q34" i="18" l="1"/>
  <c r="P34" i="18"/>
  <c r="R6" i="18"/>
  <c r="S6" i="18"/>
  <c r="R7" i="18"/>
  <c r="S7" i="18"/>
  <c r="R8" i="18"/>
  <c r="S8" i="18"/>
  <c r="R9" i="18"/>
  <c r="S9" i="18"/>
  <c r="R10" i="18"/>
  <c r="S10" i="18"/>
  <c r="R11" i="18"/>
  <c r="S11" i="18"/>
  <c r="R12" i="18"/>
  <c r="S12" i="18"/>
  <c r="R13" i="18"/>
  <c r="S13" i="18"/>
  <c r="R14" i="18"/>
  <c r="S14" i="18"/>
  <c r="R15" i="18"/>
  <c r="S15" i="18"/>
  <c r="R16" i="18"/>
  <c r="S16" i="18"/>
  <c r="R17" i="18"/>
  <c r="S17" i="18"/>
  <c r="R18" i="18"/>
  <c r="S18" i="18"/>
  <c r="R19" i="18"/>
  <c r="S19" i="18"/>
  <c r="R20" i="18"/>
  <c r="S20" i="18"/>
  <c r="R21" i="18"/>
  <c r="S21" i="18"/>
  <c r="R22" i="18"/>
  <c r="S22" i="18"/>
  <c r="R23" i="18"/>
  <c r="S23" i="18"/>
  <c r="R24" i="18"/>
  <c r="S24" i="18"/>
  <c r="R25" i="18"/>
  <c r="S25" i="18"/>
  <c r="R26" i="18"/>
  <c r="S26" i="18"/>
  <c r="R27" i="18"/>
  <c r="S27" i="18"/>
  <c r="R28" i="18"/>
  <c r="S28" i="18"/>
  <c r="R29" i="18"/>
  <c r="S29" i="18"/>
  <c r="R30" i="18"/>
  <c r="S30" i="18"/>
  <c r="R31" i="18"/>
  <c r="S31" i="18"/>
  <c r="R32" i="18"/>
  <c r="S32" i="18"/>
  <c r="R33" i="18"/>
  <c r="S33" i="18"/>
  <c r="AB6" i="27"/>
  <c r="Y23" i="26"/>
  <c r="C29" i="26"/>
  <c r="N29" i="26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G7" i="25"/>
  <c r="I7" i="25" s="1"/>
  <c r="J7" i="25" s="1"/>
  <c r="G8" i="25"/>
  <c r="I8" i="25" s="1"/>
  <c r="J8" i="25" s="1"/>
  <c r="G9" i="25"/>
  <c r="I9" i="25" s="1"/>
  <c r="J9" i="25" s="1"/>
  <c r="G10" i="25"/>
  <c r="I10" i="25" s="1"/>
  <c r="J10" i="25" s="1"/>
  <c r="G11" i="25"/>
  <c r="I11" i="25" s="1"/>
  <c r="J11" i="25" s="1"/>
  <c r="G12" i="25"/>
  <c r="I12" i="25" s="1"/>
  <c r="J12" i="25" s="1"/>
  <c r="G13" i="25"/>
  <c r="I13" i="25" s="1"/>
  <c r="J13" i="25" s="1"/>
  <c r="G14" i="25"/>
  <c r="I14" i="25" s="1"/>
  <c r="J14" i="25" s="1"/>
  <c r="G15" i="25"/>
  <c r="I15" i="25" s="1"/>
  <c r="J15" i="25" s="1"/>
  <c r="G16" i="25"/>
  <c r="I16" i="25" s="1"/>
  <c r="J16" i="25" s="1"/>
  <c r="G17" i="25"/>
  <c r="I17" i="25" s="1"/>
  <c r="J17" i="25" s="1"/>
  <c r="G18" i="25"/>
  <c r="I18" i="25" s="1"/>
  <c r="J18" i="25" s="1"/>
  <c r="G19" i="25"/>
  <c r="I19" i="25" s="1"/>
  <c r="J19" i="25" s="1"/>
  <c r="G20" i="25"/>
  <c r="I20" i="25" s="1"/>
  <c r="J20" i="25" s="1"/>
  <c r="G21" i="25"/>
  <c r="I21" i="25" s="1"/>
  <c r="J21" i="25" s="1"/>
  <c r="G22" i="25"/>
  <c r="I22" i="25" s="1"/>
  <c r="J22" i="25" s="1"/>
  <c r="G23" i="25"/>
  <c r="I23" i="25" s="1"/>
  <c r="J23" i="25" s="1"/>
  <c r="G24" i="25"/>
  <c r="I24" i="25" s="1"/>
  <c r="J24" i="25" s="1"/>
  <c r="G25" i="25"/>
  <c r="I25" i="25" s="1"/>
  <c r="J25" i="25" s="1"/>
  <c r="AN6" i="24"/>
  <c r="AO6" i="24" s="1"/>
  <c r="AN7" i="24"/>
  <c r="AO7" i="24" s="1"/>
  <c r="AN8" i="24"/>
  <c r="AN9" i="24"/>
  <c r="AO9" i="24" s="1"/>
  <c r="AN10" i="24"/>
  <c r="AO10" i="24" s="1"/>
  <c r="AN11" i="24"/>
  <c r="AO11" i="24" s="1"/>
  <c r="AN12" i="24"/>
  <c r="AO12" i="24" s="1"/>
  <c r="AN13" i="24"/>
  <c r="AN14" i="24"/>
  <c r="AO14" i="24" s="1"/>
  <c r="AN15" i="24"/>
  <c r="AN16" i="24"/>
  <c r="AO16" i="24" s="1"/>
  <c r="AN17" i="24"/>
  <c r="AO17" i="24" s="1"/>
  <c r="AN18" i="24"/>
  <c r="AN19" i="24"/>
  <c r="AO19" i="24" s="1"/>
  <c r="AN20" i="24"/>
  <c r="AO20" i="24" s="1"/>
  <c r="AN21" i="24"/>
  <c r="AO21" i="24" s="1"/>
  <c r="AN22" i="24"/>
  <c r="AO22" i="24" s="1"/>
  <c r="AN23" i="24"/>
  <c r="AO23" i="24" s="1"/>
  <c r="AN24" i="24"/>
  <c r="AO8" i="24"/>
  <c r="AO18" i="24"/>
  <c r="AO24" i="24"/>
  <c r="S5" i="24"/>
  <c r="S16" i="24"/>
  <c r="T16" i="24" s="1"/>
  <c r="S17" i="24"/>
  <c r="T17" i="24" s="1"/>
  <c r="S18" i="24"/>
  <c r="T18" i="24" s="1"/>
  <c r="S19" i="24"/>
  <c r="T19" i="24" s="1"/>
  <c r="S20" i="24"/>
  <c r="T20" i="24" s="1"/>
  <c r="S21" i="24"/>
  <c r="T21" i="24" s="1"/>
  <c r="S22" i="24"/>
  <c r="T22" i="24" s="1"/>
  <c r="S23" i="24"/>
  <c r="T23" i="24" s="1"/>
  <c r="S24" i="24"/>
  <c r="T24" i="24" s="1"/>
  <c r="O8" i="31"/>
  <c r="O9" i="31"/>
  <c r="P9" i="31" s="1"/>
  <c r="O10" i="31"/>
  <c r="P10" i="31" s="1"/>
  <c r="P8" i="31" l="1"/>
  <c r="P11" i="31" s="1"/>
  <c r="R34" i="18"/>
  <c r="R35" i="18" s="1"/>
  <c r="S34" i="18"/>
  <c r="S35" i="18" s="1"/>
  <c r="T27" i="18"/>
  <c r="U27" i="18" s="1"/>
  <c r="T26" i="18"/>
  <c r="U26" i="18" s="1"/>
  <c r="T25" i="18"/>
  <c r="U25" i="18" s="1"/>
  <c r="T24" i="18"/>
  <c r="U24" i="18" s="1"/>
  <c r="T23" i="18"/>
  <c r="U23" i="18" s="1"/>
  <c r="T22" i="18"/>
  <c r="U22" i="18" s="1"/>
  <c r="T21" i="18"/>
  <c r="U21" i="18" s="1"/>
  <c r="T20" i="18"/>
  <c r="U20" i="18" s="1"/>
  <c r="T19" i="18"/>
  <c r="U19" i="18" s="1"/>
  <c r="T18" i="18"/>
  <c r="U18" i="18" s="1"/>
  <c r="T17" i="18"/>
  <c r="U17" i="18" s="1"/>
  <c r="T16" i="18"/>
  <c r="U16" i="18" s="1"/>
  <c r="T15" i="18"/>
  <c r="U15" i="18" s="1"/>
  <c r="T14" i="18"/>
  <c r="U14" i="18" s="1"/>
  <c r="T13" i="18"/>
  <c r="U13" i="18" s="1"/>
  <c r="T12" i="18"/>
  <c r="U12" i="18" s="1"/>
  <c r="T11" i="18"/>
  <c r="U11" i="18" s="1"/>
  <c r="T10" i="18"/>
  <c r="U10" i="18" s="1"/>
  <c r="T9" i="18"/>
  <c r="U9" i="18" s="1"/>
  <c r="T8" i="18"/>
  <c r="U8" i="18" s="1"/>
  <c r="T7" i="18"/>
  <c r="U7" i="18" s="1"/>
  <c r="T6" i="18"/>
  <c r="U6" i="18" s="1"/>
  <c r="T33" i="18"/>
  <c r="U33" i="18" s="1"/>
  <c r="T32" i="18"/>
  <c r="U32" i="18" s="1"/>
  <c r="T31" i="18"/>
  <c r="U31" i="18" s="1"/>
  <c r="T30" i="18"/>
  <c r="U30" i="18" s="1"/>
  <c r="T29" i="18"/>
  <c r="U29" i="18" s="1"/>
  <c r="T28" i="18"/>
  <c r="U28" i="18" s="1"/>
  <c r="T36" i="18" l="1"/>
  <c r="U36" i="18"/>
  <c r="U35" i="18"/>
  <c r="T35" i="18"/>
  <c r="E34" i="18"/>
  <c r="Y23" i="7"/>
  <c r="S12" i="27"/>
  <c r="C12" i="27"/>
  <c r="V9" i="27"/>
  <c r="S13" i="27" s="1"/>
  <c r="R9" i="27"/>
  <c r="G13" i="27" s="1"/>
  <c r="F9" i="27"/>
  <c r="C13" i="27" s="1"/>
  <c r="V8" i="27"/>
  <c r="R8" i="27"/>
  <c r="G12" i="27" s="1"/>
  <c r="F8" i="27"/>
  <c r="AB9" i="27"/>
  <c r="V7" i="27"/>
  <c r="S11" i="27" s="1"/>
  <c r="R7" i="27"/>
  <c r="G11" i="27" s="1"/>
  <c r="F7" i="27"/>
  <c r="J29" i="26"/>
  <c r="J31" i="26" s="1"/>
  <c r="I29" i="26"/>
  <c r="I31" i="26" s="1"/>
  <c r="D31" i="26"/>
  <c r="E29" i="26"/>
  <c r="E31" i="26" s="1"/>
  <c r="F29" i="26"/>
  <c r="G29" i="26"/>
  <c r="G31" i="26" s="1"/>
  <c r="R29" i="26"/>
  <c r="R31" i="26" s="1"/>
  <c r="Q31" i="26"/>
  <c r="P29" i="26"/>
  <c r="P31" i="26" s="1"/>
  <c r="O29" i="26"/>
  <c r="O31" i="26" s="1"/>
  <c r="M29" i="26"/>
  <c r="M31" i="26" s="1"/>
  <c r="L29" i="26"/>
  <c r="L31" i="26" s="1"/>
  <c r="K31" i="26"/>
  <c r="F31" i="26"/>
  <c r="S10" i="26"/>
  <c r="N10" i="26"/>
  <c r="S9" i="26"/>
  <c r="N9" i="26"/>
  <c r="S8" i="26"/>
  <c r="S29" i="26" s="1"/>
  <c r="N8" i="26"/>
  <c r="H8" i="26"/>
  <c r="H6" i="25"/>
  <c r="H26" i="25" s="1"/>
  <c r="G6" i="25"/>
  <c r="G26" i="25" s="1"/>
  <c r="AN5" i="24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AB9" i="8"/>
  <c r="AB18" i="8"/>
  <c r="AB19" i="8"/>
  <c r="AB17" i="8"/>
  <c r="AB7" i="8"/>
  <c r="AB8" i="8"/>
  <c r="AB6" i="8"/>
  <c r="D21" i="23"/>
  <c r="D34" i="18"/>
  <c r="I27" i="25" l="1"/>
  <c r="J27" i="25" s="1"/>
  <c r="I26" i="25"/>
  <c r="J26" i="25" s="1"/>
  <c r="AB20" i="8"/>
  <c r="H29" i="26"/>
  <c r="I34" i="26" s="1"/>
  <c r="I6" i="25"/>
  <c r="I36" i="26"/>
  <c r="I35" i="26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G34" i="18" s="1"/>
  <c r="F6" i="18"/>
  <c r="F34" i="18" s="1"/>
  <c r="H35" i="18" l="1"/>
  <c r="I35" i="18" s="1"/>
  <c r="J6" i="25"/>
  <c r="H8" i="18"/>
  <c r="I8" i="18" s="1"/>
  <c r="H6" i="18"/>
  <c r="I6" i="18" s="1"/>
  <c r="H7" i="18"/>
  <c r="I7" i="18" s="1"/>
  <c r="H9" i="18"/>
  <c r="I9" i="18" s="1"/>
  <c r="H10" i="18"/>
  <c r="I10" i="18" s="1"/>
  <c r="H11" i="18"/>
  <c r="I11" i="18" s="1"/>
  <c r="H12" i="18"/>
  <c r="I12" i="18" s="1"/>
  <c r="H13" i="18"/>
  <c r="I13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I21" i="18" s="1"/>
  <c r="H22" i="18"/>
  <c r="I22" i="18" s="1"/>
  <c r="H23" i="18"/>
  <c r="I23" i="18" s="1"/>
  <c r="H24" i="18"/>
  <c r="I24" i="18" s="1"/>
  <c r="H25" i="18"/>
  <c r="I25" i="18" s="1"/>
  <c r="H26" i="18"/>
  <c r="I26" i="18" s="1"/>
  <c r="H27" i="18"/>
  <c r="I27" i="18" s="1"/>
  <c r="H28" i="18"/>
  <c r="I28" i="18" s="1"/>
  <c r="H29" i="18"/>
  <c r="I29" i="18" s="1"/>
  <c r="H30" i="18"/>
  <c r="I30" i="18" s="1"/>
  <c r="H31" i="18"/>
  <c r="I31" i="18" s="1"/>
  <c r="H32" i="18"/>
  <c r="I32" i="18" s="1"/>
  <c r="H33" i="18"/>
  <c r="I33" i="18" s="1"/>
  <c r="H34" i="18" l="1"/>
  <c r="AO29" i="2" l="1"/>
  <c r="AP29" i="2" s="1"/>
  <c r="AO30" i="2"/>
  <c r="AP30" i="2" s="1"/>
  <c r="AO31" i="2"/>
  <c r="AO32" i="2"/>
  <c r="AP32" i="2" s="1"/>
  <c r="AO33" i="2"/>
  <c r="AP33" i="2" s="1"/>
  <c r="V18" i="8"/>
  <c r="V21" i="8" s="1"/>
  <c r="V19" i="8"/>
  <c r="V22" i="8" s="1"/>
  <c r="R18" i="8"/>
  <c r="R19" i="8"/>
  <c r="R22" i="8" s="1"/>
  <c r="V17" i="8"/>
  <c r="V20" i="8" s="1"/>
  <c r="R17" i="8"/>
  <c r="F18" i="8"/>
  <c r="F19" i="8"/>
  <c r="F17" i="8"/>
  <c r="V8" i="8"/>
  <c r="V9" i="8"/>
  <c r="V7" i="8"/>
  <c r="R8" i="8"/>
  <c r="R9" i="8"/>
  <c r="R7" i="8"/>
  <c r="F8" i="8"/>
  <c r="F11" i="8" s="1"/>
  <c r="F9" i="8"/>
  <c r="F7" i="8"/>
  <c r="D38" i="7"/>
  <c r="E38" i="7"/>
  <c r="F38" i="7"/>
  <c r="G38" i="7"/>
  <c r="I38" i="7"/>
  <c r="J38" i="7"/>
  <c r="K38" i="7"/>
  <c r="L38" i="7"/>
  <c r="M38" i="7"/>
  <c r="O38" i="7"/>
  <c r="P38" i="7"/>
  <c r="Q38" i="7"/>
  <c r="R3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8" i="7"/>
  <c r="N33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8" i="7"/>
  <c r="S8" i="2"/>
  <c r="T8" i="2" s="1"/>
  <c r="S9" i="2"/>
  <c r="T9" i="2" s="1"/>
  <c r="S25" i="2"/>
  <c r="T25" i="2" s="1"/>
  <c r="S26" i="2"/>
  <c r="T26" i="2" s="1"/>
  <c r="S30" i="2"/>
  <c r="T30" i="2" s="1"/>
  <c r="S31" i="2"/>
  <c r="T31" i="2" s="1"/>
  <c r="S32" i="2"/>
  <c r="T32" i="2" s="1"/>
  <c r="S33" i="2"/>
  <c r="T33" i="2" s="1"/>
  <c r="N9" i="11"/>
  <c r="N8" i="11"/>
  <c r="N7" i="11"/>
  <c r="AN7" i="4" l="1"/>
  <c r="AO7" i="4" s="1"/>
  <c r="AN33" i="4" l="1"/>
  <c r="AO33" i="4" s="1"/>
  <c r="R33" i="4"/>
  <c r="S33" i="4" s="1"/>
  <c r="AN32" i="4"/>
  <c r="AO32" i="4" s="1"/>
  <c r="R32" i="4"/>
  <c r="S32" i="4" s="1"/>
  <c r="AN31" i="4"/>
  <c r="AO31" i="4" s="1"/>
  <c r="R31" i="4"/>
  <c r="S31" i="4" s="1"/>
  <c r="AN30" i="4"/>
  <c r="AO30" i="4" s="1"/>
  <c r="R30" i="4"/>
  <c r="S30" i="4" s="1"/>
  <c r="AN29" i="4"/>
  <c r="AO29" i="4" s="1"/>
  <c r="R29" i="4"/>
  <c r="S29" i="4" s="1"/>
  <c r="AN28" i="4"/>
  <c r="AO28" i="4" s="1"/>
  <c r="R28" i="4"/>
  <c r="S28" i="4" s="1"/>
  <c r="AN27" i="4"/>
  <c r="AO27" i="4" s="1"/>
  <c r="R27" i="4"/>
  <c r="S27" i="4" s="1"/>
  <c r="AN26" i="4"/>
  <c r="AO26" i="4" s="1"/>
  <c r="R26" i="4"/>
  <c r="S26" i="4" s="1"/>
  <c r="AN25" i="4"/>
  <c r="AO25" i="4" s="1"/>
  <c r="R25" i="4"/>
  <c r="S25" i="4" s="1"/>
  <c r="AN24" i="4"/>
  <c r="AO24" i="4" s="1"/>
  <c r="R24" i="4"/>
  <c r="S24" i="4" s="1"/>
  <c r="AN23" i="4"/>
  <c r="R23" i="4"/>
  <c r="S23" i="4" s="1"/>
  <c r="AN22" i="4"/>
  <c r="R22" i="4"/>
  <c r="S22" i="4" s="1"/>
  <c r="AN21" i="4"/>
  <c r="AO21" i="4" s="1"/>
  <c r="R21" i="4"/>
  <c r="S21" i="4" s="1"/>
  <c r="AN20" i="4"/>
  <c r="AO20" i="4" s="1"/>
  <c r="R20" i="4"/>
  <c r="S20" i="4" s="1"/>
  <c r="AN19" i="4"/>
  <c r="AO19" i="4" s="1"/>
  <c r="R19" i="4"/>
  <c r="S19" i="4" s="1"/>
  <c r="AN18" i="4"/>
  <c r="AO18" i="4" s="1"/>
  <c r="R18" i="4"/>
  <c r="S18" i="4" s="1"/>
  <c r="AN17" i="4"/>
  <c r="AO17" i="4" s="1"/>
  <c r="R17" i="4"/>
  <c r="S17" i="4" s="1"/>
  <c r="AN16" i="4"/>
  <c r="AO16" i="4" s="1"/>
  <c r="R16" i="4"/>
  <c r="S16" i="4" s="1"/>
  <c r="AN15" i="4"/>
  <c r="AO15" i="4" s="1"/>
  <c r="R15" i="4"/>
  <c r="S15" i="4" s="1"/>
  <c r="AN14" i="4"/>
  <c r="AO14" i="4" s="1"/>
  <c r="R14" i="4"/>
  <c r="S14" i="4" s="1"/>
  <c r="AN13" i="4"/>
  <c r="AO13" i="4" s="1"/>
  <c r="R13" i="4"/>
  <c r="S13" i="4" s="1"/>
  <c r="AN12" i="4"/>
  <c r="AO12" i="4" s="1"/>
  <c r="R12" i="4"/>
  <c r="S12" i="4" s="1"/>
  <c r="AN11" i="4"/>
  <c r="AO11" i="4" s="1"/>
  <c r="R11" i="4"/>
  <c r="S11" i="4" s="1"/>
  <c r="AN10" i="4"/>
  <c r="AO10" i="4" s="1"/>
  <c r="R10" i="4"/>
  <c r="S10" i="4" s="1"/>
  <c r="AN9" i="4"/>
  <c r="AO9" i="4" s="1"/>
  <c r="R9" i="4"/>
  <c r="S9" i="4" s="1"/>
  <c r="AN8" i="4"/>
  <c r="AO8" i="4" s="1"/>
  <c r="R8" i="4"/>
  <c r="S8" i="4" s="1"/>
  <c r="R7" i="4"/>
  <c r="S7" i="4" s="1"/>
  <c r="AN6" i="4"/>
  <c r="AO6" i="4" s="1"/>
  <c r="R6" i="4"/>
  <c r="S6" i="4" s="1"/>
  <c r="R28" i="3"/>
  <c r="S28" i="3" s="1"/>
  <c r="R30" i="3"/>
  <c r="S30" i="3" s="1"/>
  <c r="R29" i="3"/>
  <c r="S29" i="3" s="1"/>
  <c r="R27" i="3"/>
  <c r="S27" i="3" s="1"/>
  <c r="R26" i="3"/>
  <c r="S26" i="3" s="1"/>
  <c r="R25" i="3"/>
  <c r="S25" i="3" s="1"/>
  <c r="R24" i="3"/>
  <c r="S24" i="3" s="1"/>
  <c r="R23" i="3"/>
  <c r="S23" i="3" s="1"/>
  <c r="R22" i="3"/>
  <c r="S22" i="3" s="1"/>
  <c r="R21" i="3"/>
  <c r="S21" i="3" s="1"/>
  <c r="R20" i="3"/>
  <c r="S20" i="3" s="1"/>
  <c r="R19" i="3"/>
  <c r="S19" i="3" s="1"/>
  <c r="R18" i="3"/>
  <c r="S18" i="3" s="1"/>
  <c r="R17" i="3"/>
  <c r="S17" i="3" s="1"/>
  <c r="R16" i="3"/>
  <c r="S16" i="3" s="1"/>
  <c r="R15" i="3"/>
  <c r="S15" i="3" s="1"/>
  <c r="R14" i="3"/>
  <c r="S14" i="3" s="1"/>
  <c r="R13" i="3"/>
  <c r="S13" i="3" s="1"/>
  <c r="R12" i="3"/>
  <c r="S12" i="3" s="1"/>
  <c r="R11" i="3"/>
  <c r="S11" i="3" s="1"/>
  <c r="R10" i="3"/>
  <c r="S10" i="3" s="1"/>
  <c r="R9" i="3"/>
  <c r="S9" i="3" s="1"/>
  <c r="R8" i="3"/>
  <c r="S8" i="3" s="1"/>
  <c r="R7" i="3"/>
  <c r="S7" i="3" s="1"/>
  <c r="R6" i="3"/>
  <c r="S6" i="3" s="1"/>
  <c r="AO28" i="2"/>
  <c r="AP28" i="2" s="1"/>
  <c r="AO27" i="2"/>
  <c r="AP27" i="2" s="1"/>
  <c r="AO26" i="2"/>
  <c r="AP26" i="2" s="1"/>
  <c r="AO25" i="2"/>
  <c r="AP25" i="2" s="1"/>
  <c r="AO24" i="2"/>
  <c r="AP24" i="2" s="1"/>
  <c r="AO23" i="2"/>
  <c r="AP23" i="2" s="1"/>
  <c r="AO22" i="2"/>
  <c r="AP22" i="2" s="1"/>
  <c r="AO21" i="2"/>
  <c r="AP21" i="2" s="1"/>
  <c r="AO20" i="2"/>
  <c r="AP20" i="2" s="1"/>
  <c r="AO19" i="2"/>
  <c r="AP19" i="2" s="1"/>
  <c r="AO18" i="2"/>
  <c r="AP18" i="2" s="1"/>
  <c r="AO17" i="2"/>
  <c r="AP17" i="2" s="1"/>
  <c r="AO16" i="2"/>
  <c r="AP16" i="2" s="1"/>
  <c r="AO15" i="2"/>
  <c r="AP15" i="2" s="1"/>
  <c r="AO14" i="2"/>
  <c r="AP14" i="2" s="1"/>
  <c r="AO13" i="2"/>
  <c r="AP13" i="2" s="1"/>
  <c r="AO12" i="2"/>
  <c r="AP12" i="2" s="1"/>
  <c r="AO11" i="2"/>
  <c r="AO10" i="2"/>
  <c r="AP10" i="2" s="1"/>
  <c r="AO9" i="2"/>
  <c r="AP9" i="2" s="1"/>
  <c r="AO8" i="2"/>
  <c r="AP8" i="2" s="1"/>
  <c r="AO7" i="2"/>
  <c r="AP7" i="2" s="1"/>
  <c r="AO6" i="2"/>
  <c r="AP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24" i="2"/>
  <c r="T24" i="2" s="1"/>
  <c r="S27" i="2"/>
  <c r="T27" i="2" s="1"/>
  <c r="S28" i="2"/>
  <c r="T28" i="2" s="1"/>
  <c r="S29" i="2"/>
  <c r="T29" i="2" s="1"/>
  <c r="S35" i="4" l="1"/>
  <c r="AO35" i="4"/>
  <c r="S16" i="2"/>
  <c r="T16" i="2" s="1"/>
  <c r="S15" i="2"/>
  <c r="T15" i="2" s="1"/>
  <c r="S14" i="2"/>
  <c r="T14" i="2" s="1"/>
  <c r="S13" i="2"/>
  <c r="T13" i="2" s="1"/>
  <c r="S12" i="2"/>
  <c r="T12" i="2" s="1"/>
  <c r="S11" i="2"/>
  <c r="T11" i="2" s="1"/>
  <c r="S10" i="2"/>
  <c r="T10" i="2" s="1"/>
  <c r="S7" i="2"/>
  <c r="T7" i="2" s="1"/>
  <c r="S6" i="2"/>
  <c r="T6" i="2" s="1"/>
  <c r="T35" i="2" l="1"/>
  <c r="AP35" i="2"/>
</calcChain>
</file>

<file path=xl/sharedStrings.xml><?xml version="1.0" encoding="utf-8"?>
<sst xmlns="http://schemas.openxmlformats.org/spreadsheetml/2006/main" count="1769" uniqueCount="606">
  <si>
    <t>No</t>
  </si>
  <si>
    <t>Nama Siswa</t>
  </si>
  <si>
    <t>Soal Uraian</t>
  </si>
  <si>
    <t>Nillai</t>
  </si>
  <si>
    <t>Benar</t>
  </si>
  <si>
    <t>Rata-rata</t>
  </si>
  <si>
    <t>Nomor Soal</t>
  </si>
  <si>
    <t>PRE TEST SDN KEBALENAN</t>
  </si>
  <si>
    <t>POST TEST SDN KEBALENAN</t>
  </si>
  <si>
    <t>PERANGKAT PEMBELAJARAN BERBASIS HYPERMEDIA</t>
  </si>
  <si>
    <t>(RESPON SISWA)</t>
  </si>
  <si>
    <t>NO</t>
  </si>
  <si>
    <t>NAMA</t>
  </si>
  <si>
    <t>SDN KEBALENAN</t>
  </si>
  <si>
    <t>Jumlah</t>
  </si>
  <si>
    <t>Skor</t>
  </si>
  <si>
    <t>Ket</t>
  </si>
  <si>
    <t xml:space="preserve">Memotivasi peserta  dalam memulai pembelajaran </t>
  </si>
  <si>
    <t>Mengondisikan suasana belajar yang nyaman (pengaturan tempat duduk, media, kesiapan perangkat pembelajaran)</t>
  </si>
  <si>
    <t xml:space="preserve">Menyampaikan tujuan, kompetensi, indikator, alokasi waktu dan skenario kegiatan pembelajaran </t>
  </si>
  <si>
    <t>Menguasai materi pembelajaran</t>
  </si>
  <si>
    <t xml:space="preserve">Menyajikan materi secara sistematis  </t>
  </si>
  <si>
    <t>Menguasai kelas</t>
  </si>
  <si>
    <t>Menumbuhkan partisipasi aktif siswa dalam kegiatan belajar</t>
  </si>
  <si>
    <t>Merespon positif partisipasi siswa</t>
  </si>
  <si>
    <t>Menumbuhkan keceriaan atau antusiasme siswa dalam belajar</t>
  </si>
  <si>
    <t>Menunjukkan keterampilan dalam penggunaan  perangkat pembelajaran  berbasis hypermedia</t>
  </si>
  <si>
    <t>Menunjukkan keterampilan dalam menyampaikan perangkat pembelajaran berbasis hypermedia</t>
  </si>
  <si>
    <t>Menggunakan bahasa lisan secara jelas dan lancar</t>
  </si>
  <si>
    <t>Menggunakan bahasa tulis yang baik dan benar</t>
  </si>
  <si>
    <t>Melakukan doa penutup sesuai agama yang dianutnya</t>
  </si>
  <si>
    <t>Aspek yang diamati</t>
  </si>
  <si>
    <t>Melibatkan peserta   dalam  pemanfaatan  perangkat pembelajaran (Hubungan 2 arah)</t>
  </si>
  <si>
    <t>1. Penguasaan materi dan pengelolaan pembelajaran</t>
  </si>
  <si>
    <t>2. Pelibatan Peserta didik dalam Pembelajaran</t>
  </si>
  <si>
    <t>3. Pemanfaatan perangkat pembelajaran</t>
  </si>
  <si>
    <t>4. Penggunaan bahasa yang tepat dalam pembelajaran</t>
  </si>
  <si>
    <t>A.  Kegiatan Pendahuluan</t>
  </si>
  <si>
    <t>B.  Kegiatan Inti</t>
  </si>
  <si>
    <t>C.  Kegiatan Penutup</t>
  </si>
  <si>
    <t>LEMBAR OBSERVASI PENELITIAN</t>
  </si>
  <si>
    <t>Observator</t>
  </si>
  <si>
    <t>HASIL VALIDASI PENGEMBANGAN PERANGKAT PEMBELAJARAN</t>
  </si>
  <si>
    <t>N0</t>
  </si>
  <si>
    <t>Validator</t>
  </si>
  <si>
    <t>Kriteria</t>
  </si>
  <si>
    <t>Rahman Yulianto, M. Kom</t>
  </si>
  <si>
    <t>Jml</t>
  </si>
  <si>
    <t>Total</t>
  </si>
  <si>
    <t>Kelas</t>
  </si>
  <si>
    <t>A</t>
  </si>
  <si>
    <t>B</t>
  </si>
  <si>
    <t>C</t>
  </si>
  <si>
    <t/>
  </si>
  <si>
    <t>Test of Homogeneity of Variances</t>
  </si>
  <si>
    <t>Levene Statistic</t>
  </si>
  <si>
    <t>df1</t>
  </si>
  <si>
    <t>df2</t>
  </si>
  <si>
    <t>Sig.</t>
  </si>
  <si>
    <t>Based on Mean</t>
  </si>
  <si>
    <t>Based on Median</t>
  </si>
  <si>
    <t>Based on Median and with adjusted df</t>
  </si>
  <si>
    <t>Based on trimmed mean</t>
  </si>
  <si>
    <t>df</t>
  </si>
  <si>
    <t>Kognitif</t>
  </si>
  <si>
    <t>Afektif</t>
  </si>
  <si>
    <t>Konatif</t>
  </si>
  <si>
    <t>Kelas Eksperimen</t>
  </si>
  <si>
    <t>LEMBAR OBSERVASI</t>
  </si>
  <si>
    <t>Pendahuluan</t>
  </si>
  <si>
    <t>Inti</t>
  </si>
  <si>
    <t>Penutup</t>
  </si>
  <si>
    <t>Pertemuan ke</t>
  </si>
  <si>
    <t>I</t>
  </si>
  <si>
    <t>II</t>
  </si>
  <si>
    <t>III</t>
  </si>
  <si>
    <t>Kelas Eksperiment</t>
  </si>
  <si>
    <t>Kelas Kontrol</t>
  </si>
  <si>
    <r>
      <t xml:space="preserve">Jumlah Siswa </t>
    </r>
    <r>
      <rPr>
        <u/>
        <sz val="12"/>
        <color theme="1"/>
        <rFont val="Times New Roman"/>
        <family val="1"/>
      </rPr>
      <t>&gt;</t>
    </r>
    <r>
      <rPr>
        <sz val="12"/>
        <color theme="1"/>
        <rFont val="Times New Roman"/>
        <family val="1"/>
      </rPr>
      <t xml:space="preserve"> KKM</t>
    </r>
  </si>
  <si>
    <r>
      <t xml:space="preserve">Jumlah Siswa </t>
    </r>
    <r>
      <rPr>
        <b/>
        <u/>
        <sz val="12"/>
        <color theme="1"/>
        <rFont val="Times New Roman"/>
        <family val="1"/>
      </rPr>
      <t>&gt;</t>
    </r>
    <r>
      <rPr>
        <b/>
        <sz val="12"/>
        <color theme="1"/>
        <rFont val="Times New Roman"/>
        <family val="1"/>
      </rPr>
      <t xml:space="preserve"> KKM</t>
    </r>
  </si>
  <si>
    <t>post-pre</t>
  </si>
  <si>
    <t>Skor Ideal</t>
  </si>
  <si>
    <t>N-Gain</t>
  </si>
  <si>
    <t>Pretest</t>
  </si>
  <si>
    <t>Post test</t>
  </si>
  <si>
    <t>(100) - pre</t>
  </si>
  <si>
    <t>Skor %</t>
  </si>
  <si>
    <t>SDN Kebalenan</t>
  </si>
  <si>
    <t>Uji N-Gain Kelas Kontrol</t>
  </si>
  <si>
    <t>Uji N-Gain Kelas Eksperimen</t>
  </si>
  <si>
    <t>Tests of Normality</t>
  </si>
  <si>
    <t>Shapiro-Wilk</t>
  </si>
  <si>
    <t>Statistic</t>
  </si>
  <si>
    <t>*. This is a lower bound of the true significance.</t>
  </si>
  <si>
    <t>a. Lilliefors Significance Correction</t>
  </si>
  <si>
    <r>
      <t>Kolmogorov-Smirnov</t>
    </r>
    <r>
      <rPr>
        <vertAlign val="superscript"/>
        <sz val="9"/>
        <color indexed="62"/>
        <rFont val="Arial"/>
      </rPr>
      <t>a</t>
    </r>
  </si>
  <si>
    <r>
      <t>.200</t>
    </r>
    <r>
      <rPr>
        <vertAlign val="superscript"/>
        <sz val="9"/>
        <color indexed="60"/>
        <rFont val="Arial"/>
      </rPr>
      <t>*</t>
    </r>
  </si>
  <si>
    <t>Mean</t>
  </si>
  <si>
    <t>Std. Deviation</t>
  </si>
  <si>
    <t>Indikator</t>
  </si>
  <si>
    <t>Modus</t>
  </si>
  <si>
    <t>Reliabilitas %</t>
  </si>
  <si>
    <t>Fleksibilitas penggunaan perangkat pembelajaran</t>
  </si>
  <si>
    <t>Sempurna</t>
  </si>
  <si>
    <t>Bagus</t>
  </si>
  <si>
    <t>Rata - rata reliabilitas</t>
  </si>
  <si>
    <t>sangat bagus</t>
  </si>
  <si>
    <t>Responden 1</t>
  </si>
  <si>
    <t>Responden 2</t>
  </si>
  <si>
    <t>Responden 3</t>
  </si>
  <si>
    <t>Responden 4</t>
  </si>
  <si>
    <t>Responden 5</t>
  </si>
  <si>
    <t>Responden 6</t>
  </si>
  <si>
    <t>Responden 7</t>
  </si>
  <si>
    <t>Responden 8</t>
  </si>
  <si>
    <t>Responden 9</t>
  </si>
  <si>
    <t>Responden 10</t>
  </si>
  <si>
    <t>Responden 11</t>
  </si>
  <si>
    <t>Responden 12</t>
  </si>
  <si>
    <t>Responden 13</t>
  </si>
  <si>
    <t>Responden 14</t>
  </si>
  <si>
    <t>Responden 15</t>
  </si>
  <si>
    <t>Responden 16</t>
  </si>
  <si>
    <t>Responden 17</t>
  </si>
  <si>
    <t>Responden 18</t>
  </si>
  <si>
    <t>Responden 19</t>
  </si>
  <si>
    <t>Responden 20</t>
  </si>
  <si>
    <t>Responden 21</t>
  </si>
  <si>
    <t>Responden 22</t>
  </si>
  <si>
    <t>Responden 23</t>
  </si>
  <si>
    <t>Responden 24</t>
  </si>
  <si>
    <t>Responden 25</t>
  </si>
  <si>
    <t>Kategori</t>
  </si>
  <si>
    <t>-</t>
  </si>
  <si>
    <t>Kelas eksperimen</t>
  </si>
  <si>
    <t>Kelas kontrol</t>
  </si>
  <si>
    <t>posttest</t>
  </si>
  <si>
    <t>Paired Samples Test</t>
  </si>
  <si>
    <t>Paired Differences</t>
  </si>
  <si>
    <t>t</t>
  </si>
  <si>
    <t>Sig. (2-tailed)</t>
  </si>
  <si>
    <t>Std. Error Mean</t>
  </si>
  <si>
    <t>95% Confidence Interval of the Difference</t>
  </si>
  <si>
    <t>Lower</t>
  </si>
  <si>
    <t>Upper</t>
  </si>
  <si>
    <t>Pair 1</t>
  </si>
  <si>
    <t>Pair 2</t>
  </si>
  <si>
    <t>Nilai Max</t>
  </si>
  <si>
    <t>Nilai Prosentasi per indikator</t>
  </si>
  <si>
    <t>Dimensi</t>
  </si>
  <si>
    <t>Perangkat pembelajaran berbasis hypermedia dapat menambah wawasan dan pengetahuan saya</t>
  </si>
  <si>
    <t>Perangkat tersebut mudah dipahami dan dipelajari</t>
  </si>
  <si>
    <t>Bahasa yang digunakan sesuai kaidah Bahasa Indonesia serta mudah dimengerti</t>
  </si>
  <si>
    <t>Gambar, foto dan video dalam perangkat berbasis hypermedia sesuai dengan materi yang diajarkan</t>
  </si>
  <si>
    <t>Tampilan warna, jenis dan ukuran huruf serta spasi sudah sesuai sehingga mudah dimengerti dan dipelajari</t>
  </si>
  <si>
    <t>Perangkat tersebut memotivasi belajar saya</t>
  </si>
  <si>
    <t>Tombol navigasi mudah digunakan secara mandiri</t>
  </si>
  <si>
    <t>Tampilan / lay out perangkat tersebut menarik untuk digunakan sebagai sumber belajar</t>
  </si>
  <si>
    <t>Perangkat berbasis hypermedia menambah kaingin tahuan saya untuk tetap belajar</t>
  </si>
  <si>
    <t xml:space="preserve">Isi materi dalam perangkat tersebut sangat menarik </t>
  </si>
  <si>
    <t>Perangkat tersebut memudahkan saya menjawab pertanyaan guru dengan baik</t>
  </si>
  <si>
    <t>Dengan mempelajari perangkat tersebut, membuat saya semakin aktif dalam proses pembelajaran</t>
  </si>
  <si>
    <t>Tugas yang diberikan terasa lebih mudah setelah mempelajari perangkat pembelajaran tersebut.</t>
  </si>
  <si>
    <t>Perangkat tersebut mudah dipelajari dimanapun berada.</t>
  </si>
  <si>
    <t>Kemampuan menambah wawasan</t>
  </si>
  <si>
    <t>kemudahan dipelajari dan dipahami</t>
  </si>
  <si>
    <t>Kesesuaian gambar, foto dan video dengan materi yang diajarkan</t>
  </si>
  <si>
    <t xml:space="preserve">Tampilan warna, jenis dan ukuran huruf </t>
  </si>
  <si>
    <t>Kemudahan penggunaan tombol navigasi</t>
  </si>
  <si>
    <t>Tampilan / lay out perangkat sebagai sumber belajar</t>
  </si>
  <si>
    <t>Menambah keingintahuan untuk tetap belajar</t>
  </si>
  <si>
    <t>Meningkatkan keaktifan dalam belajar</t>
  </si>
  <si>
    <t>Memberikan kemudahan dalam mengerjakan tugas</t>
  </si>
  <si>
    <t>Memberikan kemudahan dalam menjawab pertanyaan</t>
  </si>
  <si>
    <t>Respon siswa</t>
  </si>
  <si>
    <t>Prosentase Skor (%)</t>
  </si>
  <si>
    <t>Kategori Skor</t>
  </si>
  <si>
    <t>Kemenarikan tampilan / lay out perangkat sebagai sumber belajar</t>
  </si>
  <si>
    <t>Sangat baik</t>
  </si>
  <si>
    <t>Kesesuaian bahasa yang digunakan</t>
  </si>
  <si>
    <t>Pertemuan ke-</t>
  </si>
  <si>
    <t>Rata-rata prosentase</t>
  </si>
  <si>
    <t>Kriteria Skor</t>
  </si>
  <si>
    <t>Uji Terbatas</t>
  </si>
  <si>
    <t>Pre test</t>
  </si>
  <si>
    <t>Pos test</t>
  </si>
  <si>
    <t>SDN TAMANBARU</t>
  </si>
  <si>
    <t>UJI TERBATAS</t>
  </si>
  <si>
    <t>Jadi 156/180 X 100 =</t>
  </si>
  <si>
    <t>Jadi 161/180 X 100 =</t>
  </si>
  <si>
    <t>Jadi 123/144 X 100 =</t>
  </si>
  <si>
    <t>N</t>
  </si>
  <si>
    <t>Nilai</t>
  </si>
  <si>
    <t>Nilai N-Gain</t>
  </si>
  <si>
    <t>Nilan N-Gain</t>
  </si>
  <si>
    <t>Sangat Bagus</t>
  </si>
  <si>
    <t>Aspek Tampilan Program</t>
  </si>
  <si>
    <t>Nilai (%)</t>
  </si>
  <si>
    <t>KKM: 67</t>
  </si>
  <si>
    <t>Nilai maksimal kognitif adalah  20 x 20 = 400</t>
  </si>
  <si>
    <t>Nilai maksimal afektif adalah   20 x 20 = 400</t>
  </si>
  <si>
    <t>Nilai maksimal konatif adalah  16 x 20 = 320</t>
  </si>
  <si>
    <t>KKM = 67</t>
  </si>
  <si>
    <t>Resp 1</t>
  </si>
  <si>
    <t>Resp 2</t>
  </si>
  <si>
    <t>Resp 3</t>
  </si>
  <si>
    <t>Resp 4</t>
  </si>
  <si>
    <t>Resp 5</t>
  </si>
  <si>
    <t>Resp 6</t>
  </si>
  <si>
    <t>Resp 7</t>
  </si>
  <si>
    <t>Resp 8</t>
  </si>
  <si>
    <t>Resp 9</t>
  </si>
  <si>
    <t>Resp 10</t>
  </si>
  <si>
    <t>Resp 11</t>
  </si>
  <si>
    <t>Resp 12</t>
  </si>
  <si>
    <t>Resp 13</t>
  </si>
  <si>
    <t>Resp 14</t>
  </si>
  <si>
    <t>Resp 15</t>
  </si>
  <si>
    <t>Resp 16</t>
  </si>
  <si>
    <t>Resp 17</t>
  </si>
  <si>
    <t>Resp 18</t>
  </si>
  <si>
    <t>Resp 19</t>
  </si>
  <si>
    <t>Resp 20</t>
  </si>
  <si>
    <t>Resp 21</t>
  </si>
  <si>
    <t>Resp 22</t>
  </si>
  <si>
    <t>Resp 23</t>
  </si>
  <si>
    <t>Resp 24</t>
  </si>
  <si>
    <t>Resp 25</t>
  </si>
  <si>
    <t>Resp 26</t>
  </si>
  <si>
    <t>Resp 27</t>
  </si>
  <si>
    <t>Resp 28</t>
  </si>
  <si>
    <t>PRE TEST SDN KERTOSARI</t>
  </si>
  <si>
    <t>PRE TEST SDN SOBO</t>
  </si>
  <si>
    <t>SDN Sobo</t>
  </si>
  <si>
    <t>SDN</t>
  </si>
  <si>
    <t>Kebalenan (A)</t>
  </si>
  <si>
    <t>Sobo (C)</t>
  </si>
  <si>
    <t>Uji Homogenitas (Pretest)</t>
  </si>
  <si>
    <t>Sig &gt; 0,05 maka Homogen</t>
  </si>
  <si>
    <t>SDN_Kebalenan</t>
  </si>
  <si>
    <t>SDN_Sobo</t>
  </si>
  <si>
    <t>Idham Kholid, M. Pd</t>
  </si>
  <si>
    <t>Purwati, M. Pd</t>
  </si>
  <si>
    <t>Apek Pendidikan</t>
  </si>
  <si>
    <t>Aspek Kualitas Teknis</t>
  </si>
  <si>
    <t>Sangat layak</t>
  </si>
  <si>
    <t xml:space="preserve"> PERANGKAT PEMBELAJARAN BERBASISMULTIMEDIA</t>
  </si>
  <si>
    <t xml:space="preserve">Kesesuaian perangkat   dengan Silabus </t>
  </si>
  <si>
    <t>Kesesuaian perangkat  dengan KI dan KD</t>
  </si>
  <si>
    <t>Kesesuaian perangkat  dengan kebutuhan mengajar</t>
  </si>
  <si>
    <t>Kesederhana bahasa yang digunakan.</t>
  </si>
  <si>
    <t xml:space="preserve">Kemampuan tampilan perangkat dalam menyajikan materi secara urut dan menarik </t>
  </si>
  <si>
    <t>Kebermaknaan materi pembelajaran yang diajarkan</t>
  </si>
  <si>
    <t>Kesesuaian perangkat dengan tingkat kemampuan siswa</t>
  </si>
  <si>
    <t>Kemampuan Perangkat dalam meningkatkan intensitas belajar menjadi mandiri</t>
  </si>
  <si>
    <t>Jumlah X</t>
  </si>
  <si>
    <t>Jumlah Y</t>
  </si>
  <si>
    <t>Nama</t>
  </si>
  <si>
    <t>Resp 29</t>
  </si>
  <si>
    <t>Resp 30</t>
  </si>
  <si>
    <t>Resp 31</t>
  </si>
  <si>
    <t>Resp 32</t>
  </si>
  <si>
    <t>Resp 33</t>
  </si>
  <si>
    <t>Resp 34</t>
  </si>
  <si>
    <t>Resp 35</t>
  </si>
  <si>
    <t>Resp 36</t>
  </si>
  <si>
    <t>Resp 37</t>
  </si>
  <si>
    <t>Resp 38</t>
  </si>
  <si>
    <t>Resp 39</t>
  </si>
  <si>
    <t>Resp 40</t>
  </si>
  <si>
    <t>Resp 41</t>
  </si>
  <si>
    <t>Resp 42</t>
  </si>
  <si>
    <t>Resp 43</t>
  </si>
  <si>
    <t>Resp 44</t>
  </si>
  <si>
    <t>Resp 45</t>
  </si>
  <si>
    <t>Resp 46</t>
  </si>
  <si>
    <t>Resp 47</t>
  </si>
  <si>
    <t>Resp 48</t>
  </si>
  <si>
    <t>Soal</t>
  </si>
  <si>
    <t>Correlations</t>
  </si>
  <si>
    <t>X01</t>
  </si>
  <si>
    <t>X02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</si>
  <si>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</si>
  <si>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</si>
  <si>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</si>
  <si>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</si>
  <si>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</si>
  <si>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</si>
  <si>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</si>
  <si>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</si>
  <si>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</si>
  <si>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X12</t>
  </si>
  <si>
    <t>X13</t>
  </si>
  <si>
    <t>X14</t>
  </si>
  <si>
    <t>X15</t>
  </si>
  <si>
    <t>Pearson Correlation</t>
  </si>
  <si>
    <t>*. Correlation is significant at the 0.05 level (2-tailed).</t>
  </si>
  <si>
    <t>**. Correlation is significant at the 0.01 level (2-tailed).</t>
  </si>
  <si>
    <r>
      <t>.294</t>
    </r>
    <r>
      <rPr>
        <vertAlign val="superscript"/>
        <sz val="9"/>
        <color indexed="60"/>
        <rFont val="Arial"/>
        <family val="2"/>
      </rPr>
      <t>*</t>
    </r>
  </si>
  <si>
    <r>
      <t>.326</t>
    </r>
    <r>
      <rPr>
        <vertAlign val="superscript"/>
        <sz val="9"/>
        <color indexed="60"/>
        <rFont val="Arial"/>
        <family val="2"/>
      </rPr>
      <t>*</t>
    </r>
  </si>
  <si>
    <r>
      <t>.444</t>
    </r>
    <r>
      <rPr>
        <vertAlign val="superscript"/>
        <sz val="9"/>
        <color indexed="60"/>
        <rFont val="Arial"/>
        <family val="2"/>
      </rPr>
      <t>**</t>
    </r>
  </si>
  <si>
    <r>
      <t>.605</t>
    </r>
    <r>
      <rPr>
        <vertAlign val="superscript"/>
        <sz val="9"/>
        <color indexed="60"/>
        <rFont val="Arial"/>
        <family val="2"/>
      </rPr>
      <t>**</t>
    </r>
  </si>
  <si>
    <r>
      <t>.300</t>
    </r>
    <r>
      <rPr>
        <vertAlign val="superscript"/>
        <sz val="9"/>
        <color indexed="60"/>
        <rFont val="Arial"/>
        <family val="2"/>
      </rPr>
      <t>*</t>
    </r>
  </si>
  <si>
    <r>
      <t>.533</t>
    </r>
    <r>
      <rPr>
        <vertAlign val="superscript"/>
        <sz val="9"/>
        <color indexed="60"/>
        <rFont val="Arial"/>
        <family val="2"/>
      </rPr>
      <t>**</t>
    </r>
  </si>
  <si>
    <r>
      <t>.591</t>
    </r>
    <r>
      <rPr>
        <vertAlign val="superscript"/>
        <sz val="9"/>
        <color indexed="60"/>
        <rFont val="Arial"/>
        <family val="2"/>
      </rPr>
      <t>**</t>
    </r>
  </si>
  <si>
    <r>
      <t>.418</t>
    </r>
    <r>
      <rPr>
        <vertAlign val="superscript"/>
        <sz val="9"/>
        <color indexed="60"/>
        <rFont val="Arial"/>
        <family val="2"/>
      </rPr>
      <t>**</t>
    </r>
  </si>
  <si>
    <r>
      <t>.451</t>
    </r>
    <r>
      <rPr>
        <vertAlign val="superscript"/>
        <sz val="9"/>
        <color indexed="60"/>
        <rFont val="Arial"/>
        <family val="2"/>
      </rPr>
      <t>**</t>
    </r>
  </si>
  <si>
    <r>
      <t>.467</t>
    </r>
    <r>
      <rPr>
        <vertAlign val="superscript"/>
        <sz val="9"/>
        <color indexed="60"/>
        <rFont val="Arial"/>
        <family val="2"/>
      </rPr>
      <t>**</t>
    </r>
  </si>
  <si>
    <r>
      <t>.328</t>
    </r>
    <r>
      <rPr>
        <vertAlign val="superscript"/>
        <sz val="9"/>
        <color indexed="60"/>
        <rFont val="Arial"/>
        <family val="2"/>
      </rPr>
      <t>*</t>
    </r>
  </si>
  <si>
    <r>
      <t>.391</t>
    </r>
    <r>
      <rPr>
        <vertAlign val="superscript"/>
        <sz val="9"/>
        <color indexed="60"/>
        <rFont val="Arial"/>
        <family val="2"/>
      </rPr>
      <t>**</t>
    </r>
  </si>
  <si>
    <r>
      <t>.628</t>
    </r>
    <r>
      <rPr>
        <vertAlign val="superscript"/>
        <sz val="9"/>
        <color indexed="60"/>
        <rFont val="Arial"/>
        <family val="2"/>
      </rPr>
      <t>**</t>
    </r>
  </si>
  <si>
    <r>
      <t>.310</t>
    </r>
    <r>
      <rPr>
        <vertAlign val="superscript"/>
        <sz val="9"/>
        <color indexed="60"/>
        <rFont val="Arial"/>
        <family val="2"/>
      </rPr>
      <t>*</t>
    </r>
  </si>
  <si>
    <r>
      <t>.381</t>
    </r>
    <r>
      <rPr>
        <vertAlign val="superscript"/>
        <sz val="9"/>
        <color indexed="60"/>
        <rFont val="Arial"/>
        <family val="2"/>
      </rPr>
      <t>**</t>
    </r>
  </si>
  <si>
    <r>
      <t>.304</t>
    </r>
    <r>
      <rPr>
        <vertAlign val="superscript"/>
        <sz val="9"/>
        <color indexed="60"/>
        <rFont val="Arial"/>
        <family val="2"/>
      </rPr>
      <t>*</t>
    </r>
  </si>
  <si>
    <r>
      <t>.338</t>
    </r>
    <r>
      <rPr>
        <vertAlign val="superscript"/>
        <sz val="9"/>
        <color indexed="60"/>
        <rFont val="Arial"/>
        <family val="2"/>
      </rPr>
      <t>*</t>
    </r>
  </si>
  <si>
    <r>
      <t>.610</t>
    </r>
    <r>
      <rPr>
        <vertAlign val="superscript"/>
        <sz val="9"/>
        <color indexed="60"/>
        <rFont val="Arial"/>
        <family val="2"/>
      </rPr>
      <t>**</t>
    </r>
  </si>
  <si>
    <r>
      <t>.417</t>
    </r>
    <r>
      <rPr>
        <vertAlign val="superscript"/>
        <sz val="9"/>
        <color indexed="60"/>
        <rFont val="Arial"/>
        <family val="2"/>
      </rPr>
      <t>**</t>
    </r>
  </si>
  <si>
    <r>
      <t>.389</t>
    </r>
    <r>
      <rPr>
        <vertAlign val="superscript"/>
        <sz val="9"/>
        <color indexed="60"/>
        <rFont val="Arial"/>
        <family val="2"/>
      </rPr>
      <t>**</t>
    </r>
  </si>
  <si>
    <r>
      <t>.343</t>
    </r>
    <r>
      <rPr>
        <vertAlign val="superscript"/>
        <sz val="9"/>
        <color indexed="60"/>
        <rFont val="Arial"/>
        <family val="2"/>
      </rPr>
      <t>*</t>
    </r>
  </si>
  <si>
    <r>
      <t>.340</t>
    </r>
    <r>
      <rPr>
        <vertAlign val="superscript"/>
        <sz val="9"/>
        <color indexed="60"/>
        <rFont val="Arial"/>
        <family val="2"/>
      </rPr>
      <t>*</t>
    </r>
  </si>
  <si>
    <r>
      <t>.565</t>
    </r>
    <r>
      <rPr>
        <vertAlign val="superscript"/>
        <sz val="9"/>
        <color indexed="60"/>
        <rFont val="Arial"/>
        <family val="2"/>
      </rPr>
      <t>**</t>
    </r>
  </si>
  <si>
    <r>
      <t>.517</t>
    </r>
    <r>
      <rPr>
        <vertAlign val="superscript"/>
        <sz val="9"/>
        <color indexed="60"/>
        <rFont val="Arial"/>
        <family val="2"/>
      </rPr>
      <t>**</t>
    </r>
  </si>
  <si>
    <r>
      <t>.606</t>
    </r>
    <r>
      <rPr>
        <vertAlign val="superscript"/>
        <sz val="9"/>
        <color indexed="60"/>
        <rFont val="Arial"/>
        <family val="2"/>
      </rPr>
      <t>**</t>
    </r>
  </si>
  <si>
    <r>
      <t>.571</t>
    </r>
    <r>
      <rPr>
        <vertAlign val="superscript"/>
        <sz val="9"/>
        <color indexed="60"/>
        <rFont val="Arial"/>
        <family val="2"/>
      </rPr>
      <t>**</t>
    </r>
  </si>
  <si>
    <r>
      <t>.554</t>
    </r>
    <r>
      <rPr>
        <vertAlign val="superscript"/>
        <sz val="9"/>
        <color indexed="60"/>
        <rFont val="Arial"/>
        <family val="2"/>
      </rPr>
      <t>**</t>
    </r>
  </si>
  <si>
    <r>
      <t>.622</t>
    </r>
    <r>
      <rPr>
        <vertAlign val="superscript"/>
        <sz val="9"/>
        <color indexed="60"/>
        <rFont val="Arial"/>
        <family val="2"/>
      </rPr>
      <t>**</t>
    </r>
  </si>
  <si>
    <r>
      <t>.718</t>
    </r>
    <r>
      <rPr>
        <vertAlign val="superscript"/>
        <sz val="9"/>
        <color indexed="60"/>
        <rFont val="Arial"/>
        <family val="2"/>
      </rPr>
      <t>**</t>
    </r>
  </si>
  <si>
    <r>
      <t>.584</t>
    </r>
    <r>
      <rPr>
        <vertAlign val="superscript"/>
        <sz val="9"/>
        <color indexed="60"/>
        <rFont val="Arial"/>
        <family val="2"/>
      </rPr>
      <t>**</t>
    </r>
  </si>
  <si>
    <r>
      <t>.388</t>
    </r>
    <r>
      <rPr>
        <vertAlign val="superscript"/>
        <sz val="9"/>
        <color indexed="60"/>
        <rFont val="Arial"/>
        <family val="2"/>
      </rPr>
      <t>**</t>
    </r>
  </si>
  <si>
    <r>
      <t>.598</t>
    </r>
    <r>
      <rPr>
        <vertAlign val="superscript"/>
        <sz val="9"/>
        <color indexed="60"/>
        <rFont val="Arial"/>
        <family val="2"/>
      </rPr>
      <t>**</t>
    </r>
  </si>
  <si>
    <r>
      <t>.508</t>
    </r>
    <r>
      <rPr>
        <vertAlign val="superscript"/>
        <sz val="9"/>
        <color indexed="60"/>
        <rFont val="Arial"/>
        <family val="2"/>
      </rPr>
      <t>**</t>
    </r>
  </si>
  <si>
    <r>
      <t>.649</t>
    </r>
    <r>
      <rPr>
        <vertAlign val="superscript"/>
        <sz val="9"/>
        <color indexed="60"/>
        <rFont val="Arial"/>
        <family val="2"/>
      </rPr>
      <t>**</t>
    </r>
  </si>
  <si>
    <r>
      <t>.604</t>
    </r>
    <r>
      <rPr>
        <vertAlign val="superscript"/>
        <sz val="9"/>
        <color indexed="60"/>
        <rFont val="Arial"/>
        <family val="2"/>
      </rPr>
      <t>**</t>
    </r>
  </si>
  <si>
    <r>
      <t>.499</t>
    </r>
    <r>
      <rPr>
        <vertAlign val="superscript"/>
        <sz val="9"/>
        <color indexed="60"/>
        <rFont val="Arial"/>
        <family val="2"/>
      </rPr>
      <t>**</t>
    </r>
  </si>
  <si>
    <r>
      <t>.562</t>
    </r>
    <r>
      <rPr>
        <vertAlign val="superscript"/>
        <sz val="9"/>
        <color indexed="60"/>
        <rFont val="Arial"/>
        <family val="2"/>
      </rPr>
      <t>**</t>
    </r>
  </si>
  <si>
    <r>
      <t>.740</t>
    </r>
    <r>
      <rPr>
        <vertAlign val="superscript"/>
        <sz val="9"/>
        <color indexed="60"/>
        <rFont val="Arial"/>
        <family val="2"/>
      </rPr>
      <t>**</t>
    </r>
  </si>
  <si>
    <r>
      <t>.594</t>
    </r>
    <r>
      <rPr>
        <vertAlign val="superscript"/>
        <sz val="9"/>
        <color indexed="60"/>
        <rFont val="Arial"/>
        <family val="2"/>
      </rPr>
      <t>**</t>
    </r>
  </si>
  <si>
    <r>
      <t>.580</t>
    </r>
    <r>
      <rPr>
        <vertAlign val="superscript"/>
        <sz val="9"/>
        <color indexed="60"/>
        <rFont val="Arial"/>
        <family val="2"/>
      </rPr>
      <t>**</t>
    </r>
  </si>
  <si>
    <r>
      <t>.495</t>
    </r>
    <r>
      <rPr>
        <vertAlign val="superscript"/>
        <sz val="9"/>
        <color indexed="60"/>
        <rFont val="Arial"/>
        <family val="2"/>
      </rPr>
      <t>**</t>
    </r>
  </si>
  <si>
    <r>
      <t>.443</t>
    </r>
    <r>
      <rPr>
        <vertAlign val="superscript"/>
        <sz val="9"/>
        <color indexed="60"/>
        <rFont val="Arial"/>
        <family val="2"/>
      </rPr>
      <t>**</t>
    </r>
  </si>
  <si>
    <r>
      <t>.470</t>
    </r>
    <r>
      <rPr>
        <vertAlign val="superscript"/>
        <sz val="9"/>
        <color indexed="60"/>
        <rFont val="Arial"/>
        <family val="2"/>
      </rPr>
      <t>**</t>
    </r>
  </si>
  <si>
    <r>
      <t>.684</t>
    </r>
    <r>
      <rPr>
        <vertAlign val="superscript"/>
        <sz val="9"/>
        <color indexed="60"/>
        <rFont val="Arial"/>
        <family val="2"/>
      </rPr>
      <t>**</t>
    </r>
  </si>
  <si>
    <r>
      <t>.346</t>
    </r>
    <r>
      <rPr>
        <vertAlign val="superscript"/>
        <sz val="9"/>
        <color indexed="60"/>
        <rFont val="Arial"/>
        <family val="2"/>
      </rPr>
      <t>*</t>
    </r>
  </si>
  <si>
    <r>
      <t>.512</t>
    </r>
    <r>
      <rPr>
        <vertAlign val="superscript"/>
        <sz val="9"/>
        <color indexed="60"/>
        <rFont val="Arial"/>
        <family val="2"/>
      </rPr>
      <t>**</t>
    </r>
  </si>
  <si>
    <r>
      <t>.528</t>
    </r>
    <r>
      <rPr>
        <vertAlign val="superscript"/>
        <sz val="9"/>
        <color indexed="60"/>
        <rFont val="Arial"/>
        <family val="2"/>
      </rPr>
      <t>**</t>
    </r>
  </si>
  <si>
    <r>
      <t>.376</t>
    </r>
    <r>
      <rPr>
        <vertAlign val="superscript"/>
        <sz val="9"/>
        <color indexed="60"/>
        <rFont val="Arial"/>
        <family val="2"/>
      </rPr>
      <t>**</t>
    </r>
  </si>
  <si>
    <r>
      <t>.587</t>
    </r>
    <r>
      <rPr>
        <vertAlign val="superscript"/>
        <sz val="9"/>
        <color indexed="60"/>
        <rFont val="Arial"/>
        <family val="2"/>
      </rPr>
      <t>**</t>
    </r>
  </si>
  <si>
    <r>
      <t>.469</t>
    </r>
    <r>
      <rPr>
        <vertAlign val="superscript"/>
        <sz val="9"/>
        <color indexed="60"/>
        <rFont val="Arial"/>
        <family val="2"/>
      </rPr>
      <t>**</t>
    </r>
  </si>
  <si>
    <r>
      <t>.595</t>
    </r>
    <r>
      <rPr>
        <vertAlign val="superscript"/>
        <sz val="9"/>
        <color indexed="60"/>
        <rFont val="Arial"/>
        <family val="2"/>
      </rPr>
      <t>**</t>
    </r>
  </si>
  <si>
    <r>
      <t>.678</t>
    </r>
    <r>
      <rPr>
        <vertAlign val="superscript"/>
        <sz val="9"/>
        <color indexed="60"/>
        <rFont val="Arial"/>
        <family val="2"/>
      </rPr>
      <t>**</t>
    </r>
  </si>
  <si>
    <r>
      <t>.384</t>
    </r>
    <r>
      <rPr>
        <vertAlign val="superscript"/>
        <sz val="9"/>
        <color indexed="60"/>
        <rFont val="Arial"/>
        <family val="2"/>
      </rPr>
      <t>**</t>
    </r>
  </si>
  <si>
    <r>
      <t>.572</t>
    </r>
    <r>
      <rPr>
        <vertAlign val="superscript"/>
        <sz val="9"/>
        <color indexed="60"/>
        <rFont val="Arial"/>
        <family val="2"/>
      </rPr>
      <t>**</t>
    </r>
  </si>
  <si>
    <r>
      <t>.611</t>
    </r>
    <r>
      <rPr>
        <vertAlign val="superscript"/>
        <sz val="9"/>
        <color indexed="60"/>
        <rFont val="Arial"/>
        <family val="2"/>
      </rPr>
      <t>**</t>
    </r>
  </si>
  <si>
    <r>
      <t>.353</t>
    </r>
    <r>
      <rPr>
        <vertAlign val="superscript"/>
        <sz val="9"/>
        <color indexed="60"/>
        <rFont val="Arial"/>
        <family val="2"/>
      </rPr>
      <t>*</t>
    </r>
  </si>
  <si>
    <r>
      <t>.420</t>
    </r>
    <r>
      <rPr>
        <vertAlign val="superscript"/>
        <sz val="9"/>
        <color indexed="60"/>
        <rFont val="Arial"/>
        <family val="2"/>
      </rPr>
      <t>**</t>
    </r>
  </si>
  <si>
    <r>
      <t>.588</t>
    </r>
    <r>
      <rPr>
        <vertAlign val="superscript"/>
        <sz val="9"/>
        <color indexed="60"/>
        <rFont val="Arial"/>
        <family val="2"/>
      </rPr>
      <t>**</t>
    </r>
  </si>
  <si>
    <r>
      <t>.465</t>
    </r>
    <r>
      <rPr>
        <vertAlign val="superscript"/>
        <sz val="9"/>
        <color indexed="60"/>
        <rFont val="Arial"/>
        <family val="2"/>
      </rPr>
      <t>**</t>
    </r>
  </si>
  <si>
    <r>
      <t>.519</t>
    </r>
    <r>
      <rPr>
        <vertAlign val="superscript"/>
        <sz val="9"/>
        <color indexed="60"/>
        <rFont val="Arial"/>
        <family val="2"/>
      </rPr>
      <t>**</t>
    </r>
  </si>
  <si>
    <r>
      <t>.542</t>
    </r>
    <r>
      <rPr>
        <vertAlign val="superscript"/>
        <sz val="9"/>
        <color indexed="60"/>
        <rFont val="Arial"/>
        <family val="2"/>
      </rPr>
      <t>**</t>
    </r>
  </si>
  <si>
    <r>
      <t>.705</t>
    </r>
    <r>
      <rPr>
        <vertAlign val="superscript"/>
        <sz val="9"/>
        <color indexed="60"/>
        <rFont val="Arial"/>
        <family val="2"/>
      </rPr>
      <t>**</t>
    </r>
  </si>
  <si>
    <r>
      <t>.569</t>
    </r>
    <r>
      <rPr>
        <vertAlign val="superscript"/>
        <sz val="9"/>
        <color indexed="60"/>
        <rFont val="Arial"/>
        <family val="2"/>
      </rPr>
      <t>**</t>
    </r>
  </si>
  <si>
    <r>
      <t>.643</t>
    </r>
    <r>
      <rPr>
        <vertAlign val="superscript"/>
        <sz val="9"/>
        <color indexed="60"/>
        <rFont val="Arial"/>
        <family val="2"/>
      </rPr>
      <t>**</t>
    </r>
  </si>
  <si>
    <r>
      <t>.567</t>
    </r>
    <r>
      <rPr>
        <vertAlign val="superscript"/>
        <sz val="9"/>
        <color indexed="60"/>
        <rFont val="Arial"/>
        <family val="2"/>
      </rPr>
      <t>**</t>
    </r>
  </si>
  <si>
    <r>
      <t>.670</t>
    </r>
    <r>
      <rPr>
        <vertAlign val="superscript"/>
        <sz val="9"/>
        <color indexed="60"/>
        <rFont val="Arial"/>
        <family val="2"/>
      </rPr>
      <t>**</t>
    </r>
  </si>
  <si>
    <r>
      <t>.733</t>
    </r>
    <r>
      <rPr>
        <vertAlign val="superscript"/>
        <sz val="9"/>
        <color indexed="60"/>
        <rFont val="Arial"/>
        <family val="2"/>
      </rPr>
      <t>**</t>
    </r>
  </si>
  <si>
    <r>
      <t>.827</t>
    </r>
    <r>
      <rPr>
        <vertAlign val="superscript"/>
        <sz val="9"/>
        <color indexed="60"/>
        <rFont val="Arial"/>
        <family val="2"/>
      </rPr>
      <t>**</t>
    </r>
  </si>
  <si>
    <r>
      <t>.626</t>
    </r>
    <r>
      <rPr>
        <vertAlign val="superscript"/>
        <sz val="9"/>
        <color indexed="60"/>
        <rFont val="Arial"/>
        <family val="2"/>
      </rPr>
      <t>**</t>
    </r>
  </si>
  <si>
    <r>
      <t>.563</t>
    </r>
    <r>
      <rPr>
        <vertAlign val="superscript"/>
        <sz val="9"/>
        <color indexed="60"/>
        <rFont val="Arial"/>
        <family val="2"/>
      </rPr>
      <t>**</t>
    </r>
  </si>
  <si>
    <r>
      <t>.556</t>
    </r>
    <r>
      <rPr>
        <vertAlign val="superscript"/>
        <sz val="9"/>
        <color indexed="60"/>
        <rFont val="Arial"/>
        <family val="2"/>
      </rPr>
      <t>**</t>
    </r>
  </si>
  <si>
    <r>
      <t>.686</t>
    </r>
    <r>
      <rPr>
        <vertAlign val="superscript"/>
        <sz val="9"/>
        <color indexed="60"/>
        <rFont val="Arial"/>
        <family val="2"/>
      </rPr>
      <t>**</t>
    </r>
  </si>
  <si>
    <r>
      <t>.709</t>
    </r>
    <r>
      <rPr>
        <vertAlign val="superscript"/>
        <sz val="9"/>
        <color indexed="60"/>
        <rFont val="Arial"/>
        <family val="2"/>
      </rPr>
      <t>**</t>
    </r>
  </si>
  <si>
    <r>
      <t>.523</t>
    </r>
    <r>
      <rPr>
        <vertAlign val="superscript"/>
        <sz val="9"/>
        <color indexed="60"/>
        <rFont val="Arial"/>
        <family val="2"/>
      </rPr>
      <t>**</t>
    </r>
  </si>
  <si>
    <r>
      <t>.768</t>
    </r>
    <r>
      <rPr>
        <vertAlign val="superscript"/>
        <sz val="9"/>
        <color indexed="60"/>
        <rFont val="Arial"/>
        <family val="2"/>
      </rPr>
      <t>**</t>
    </r>
  </si>
  <si>
    <r>
      <t>.677</t>
    </r>
    <r>
      <rPr>
        <vertAlign val="superscript"/>
        <sz val="9"/>
        <color indexed="60"/>
        <rFont val="Arial"/>
        <family val="2"/>
      </rPr>
      <t>**</t>
    </r>
  </si>
  <si>
    <r>
      <t>.785</t>
    </r>
    <r>
      <rPr>
        <vertAlign val="superscript"/>
        <sz val="9"/>
        <color indexed="60"/>
        <rFont val="Arial"/>
        <family val="2"/>
      </rPr>
      <t>**</t>
    </r>
  </si>
  <si>
    <r>
      <t>.874</t>
    </r>
    <r>
      <rPr>
        <vertAlign val="superscript"/>
        <sz val="9"/>
        <color indexed="60"/>
        <rFont val="Arial"/>
        <family val="2"/>
      </rPr>
      <t>**</t>
    </r>
  </si>
  <si>
    <r>
      <t>.787</t>
    </r>
    <r>
      <rPr>
        <vertAlign val="superscript"/>
        <sz val="9"/>
        <color indexed="60"/>
        <rFont val="Arial"/>
        <family val="2"/>
      </rPr>
      <t>**</t>
    </r>
  </si>
  <si>
    <r>
      <t>.854</t>
    </r>
    <r>
      <rPr>
        <vertAlign val="superscript"/>
        <sz val="9"/>
        <color indexed="60"/>
        <rFont val="Arial"/>
        <family val="2"/>
      </rPr>
      <t>**</t>
    </r>
  </si>
  <si>
    <t>Y01</t>
  </si>
  <si>
    <t>Y02</t>
  </si>
  <si>
    <t>Y03</t>
  </si>
  <si>
    <t>Y04</t>
  </si>
  <si>
    <t>Y05</t>
  </si>
  <si>
    <t>Y06</t>
  </si>
  <si>
    <t>Y07</t>
  </si>
  <si>
    <t>Y08</t>
  </si>
  <si>
    <t>Y09</t>
  </si>
  <si>
    <t>Y10</t>
  </si>
  <si>
    <t>Y11</t>
  </si>
  <si>
    <t>Y12</t>
  </si>
  <si>
    <t>Y13</t>
  </si>
  <si>
    <t>Y14</t>
  </si>
  <si>
    <t>Y15</t>
  </si>
  <si>
    <t>Y16</t>
  </si>
  <si>
    <r>
      <t>.318</t>
    </r>
    <r>
      <rPr>
        <vertAlign val="superscript"/>
        <sz val="9"/>
        <color indexed="60"/>
        <rFont val="Arial"/>
        <family val="2"/>
      </rPr>
      <t>*</t>
    </r>
  </si>
  <si>
    <r>
      <t>.331</t>
    </r>
    <r>
      <rPr>
        <vertAlign val="superscript"/>
        <sz val="9"/>
        <color indexed="60"/>
        <rFont val="Arial"/>
        <family val="2"/>
      </rPr>
      <t>*</t>
    </r>
  </si>
  <si>
    <r>
      <t>.442</t>
    </r>
    <r>
      <rPr>
        <vertAlign val="superscript"/>
        <sz val="9"/>
        <color indexed="60"/>
        <rFont val="Arial"/>
        <family val="2"/>
      </rPr>
      <t>**</t>
    </r>
  </si>
  <si>
    <r>
      <t>.368</t>
    </r>
    <r>
      <rPr>
        <vertAlign val="superscript"/>
        <sz val="9"/>
        <color indexed="60"/>
        <rFont val="Arial"/>
        <family val="2"/>
      </rPr>
      <t>*</t>
    </r>
  </si>
  <si>
    <r>
      <t>.419</t>
    </r>
    <r>
      <rPr>
        <vertAlign val="superscript"/>
        <sz val="9"/>
        <color indexed="60"/>
        <rFont val="Arial"/>
        <family val="2"/>
      </rPr>
      <t>**</t>
    </r>
  </si>
  <si>
    <r>
      <t>.539</t>
    </r>
    <r>
      <rPr>
        <vertAlign val="superscript"/>
        <sz val="9"/>
        <color indexed="60"/>
        <rFont val="Arial"/>
        <family val="2"/>
      </rPr>
      <t>**</t>
    </r>
  </si>
  <si>
    <r>
      <t>.290</t>
    </r>
    <r>
      <rPr>
        <vertAlign val="superscript"/>
        <sz val="9"/>
        <color indexed="60"/>
        <rFont val="Arial"/>
        <family val="2"/>
      </rPr>
      <t>*</t>
    </r>
  </si>
  <si>
    <r>
      <t>.286</t>
    </r>
    <r>
      <rPr>
        <vertAlign val="superscript"/>
        <sz val="9"/>
        <color indexed="60"/>
        <rFont val="Arial"/>
        <family val="2"/>
      </rPr>
      <t>*</t>
    </r>
  </si>
  <si>
    <r>
      <t>.526</t>
    </r>
    <r>
      <rPr>
        <vertAlign val="superscript"/>
        <sz val="9"/>
        <color indexed="60"/>
        <rFont val="Arial"/>
        <family val="2"/>
      </rPr>
      <t>**</t>
    </r>
  </si>
  <si>
    <r>
      <t>.627</t>
    </r>
    <r>
      <rPr>
        <vertAlign val="superscript"/>
        <sz val="9"/>
        <color indexed="60"/>
        <rFont val="Arial"/>
        <family val="2"/>
      </rPr>
      <t>**</t>
    </r>
  </si>
  <si>
    <r>
      <t>.366</t>
    </r>
    <r>
      <rPr>
        <vertAlign val="superscript"/>
        <sz val="9"/>
        <color indexed="60"/>
        <rFont val="Arial"/>
        <family val="2"/>
      </rPr>
      <t>*</t>
    </r>
  </si>
  <si>
    <r>
      <t>.344</t>
    </r>
    <r>
      <rPr>
        <vertAlign val="superscript"/>
        <sz val="9"/>
        <color indexed="60"/>
        <rFont val="Arial"/>
        <family val="2"/>
      </rPr>
      <t>*</t>
    </r>
  </si>
  <si>
    <r>
      <t>.311</t>
    </r>
    <r>
      <rPr>
        <vertAlign val="superscript"/>
        <sz val="9"/>
        <color indexed="60"/>
        <rFont val="Arial"/>
        <family val="2"/>
      </rPr>
      <t>*</t>
    </r>
  </si>
  <si>
    <r>
      <t>.581</t>
    </r>
    <r>
      <rPr>
        <vertAlign val="superscript"/>
        <sz val="9"/>
        <color indexed="60"/>
        <rFont val="Arial"/>
        <family val="2"/>
      </rPr>
      <t>**</t>
    </r>
  </si>
  <si>
    <r>
      <t>.314</t>
    </r>
    <r>
      <rPr>
        <vertAlign val="superscript"/>
        <sz val="9"/>
        <color indexed="60"/>
        <rFont val="Arial"/>
        <family val="2"/>
      </rPr>
      <t>*</t>
    </r>
  </si>
  <si>
    <r>
      <t>.356</t>
    </r>
    <r>
      <rPr>
        <vertAlign val="superscript"/>
        <sz val="9"/>
        <color indexed="60"/>
        <rFont val="Arial"/>
        <family val="2"/>
      </rPr>
      <t>*</t>
    </r>
  </si>
  <si>
    <r>
      <t>.341</t>
    </r>
    <r>
      <rPr>
        <vertAlign val="superscript"/>
        <sz val="9"/>
        <color indexed="60"/>
        <rFont val="Arial"/>
        <family val="2"/>
      </rPr>
      <t>*</t>
    </r>
  </si>
  <si>
    <r>
      <t>.306</t>
    </r>
    <r>
      <rPr>
        <vertAlign val="superscript"/>
        <sz val="9"/>
        <color indexed="60"/>
        <rFont val="Arial"/>
        <family val="2"/>
      </rPr>
      <t>*</t>
    </r>
  </si>
  <si>
    <r>
      <t>.468</t>
    </r>
    <r>
      <rPr>
        <vertAlign val="superscript"/>
        <sz val="9"/>
        <color indexed="60"/>
        <rFont val="Arial"/>
        <family val="2"/>
      </rPr>
      <t>**</t>
    </r>
  </si>
  <si>
    <r>
      <t>.399</t>
    </r>
    <r>
      <rPr>
        <vertAlign val="superscript"/>
        <sz val="9"/>
        <color indexed="60"/>
        <rFont val="Arial"/>
        <family val="2"/>
      </rPr>
      <t>**</t>
    </r>
  </si>
  <si>
    <r>
      <t>.654</t>
    </r>
    <r>
      <rPr>
        <vertAlign val="superscript"/>
        <sz val="9"/>
        <color indexed="60"/>
        <rFont val="Arial"/>
        <family val="2"/>
      </rPr>
      <t>**</t>
    </r>
  </si>
  <si>
    <r>
      <t>.348</t>
    </r>
    <r>
      <rPr>
        <vertAlign val="superscript"/>
        <sz val="9"/>
        <color indexed="60"/>
        <rFont val="Arial"/>
        <family val="2"/>
      </rPr>
      <t>*</t>
    </r>
  </si>
  <si>
    <r>
      <t>.330</t>
    </r>
    <r>
      <rPr>
        <vertAlign val="superscript"/>
        <sz val="9"/>
        <color indexed="60"/>
        <rFont val="Arial"/>
        <family val="2"/>
      </rPr>
      <t>*</t>
    </r>
  </si>
  <si>
    <r>
      <t>.426</t>
    </r>
    <r>
      <rPr>
        <vertAlign val="superscript"/>
        <sz val="9"/>
        <color indexed="60"/>
        <rFont val="Arial"/>
        <family val="2"/>
      </rPr>
      <t>**</t>
    </r>
  </si>
  <si>
    <r>
      <t>.325</t>
    </r>
    <r>
      <rPr>
        <vertAlign val="superscript"/>
        <sz val="9"/>
        <color indexed="60"/>
        <rFont val="Arial"/>
        <family val="2"/>
      </rPr>
      <t>*</t>
    </r>
  </si>
  <si>
    <r>
      <t>.657</t>
    </r>
    <r>
      <rPr>
        <vertAlign val="superscript"/>
        <sz val="9"/>
        <color indexed="60"/>
        <rFont val="Arial"/>
        <family val="2"/>
      </rPr>
      <t>**</t>
    </r>
  </si>
  <si>
    <r>
      <t>.358</t>
    </r>
    <r>
      <rPr>
        <vertAlign val="superscript"/>
        <sz val="9"/>
        <color indexed="60"/>
        <rFont val="Arial"/>
        <family val="2"/>
      </rPr>
      <t>*</t>
    </r>
  </si>
  <si>
    <r>
      <t>.309</t>
    </r>
    <r>
      <rPr>
        <vertAlign val="superscript"/>
        <sz val="9"/>
        <color indexed="60"/>
        <rFont val="Arial"/>
        <family val="2"/>
      </rPr>
      <t>*</t>
    </r>
  </si>
  <si>
    <r>
      <t>.455</t>
    </r>
    <r>
      <rPr>
        <vertAlign val="superscript"/>
        <sz val="9"/>
        <color indexed="60"/>
        <rFont val="Arial"/>
        <family val="2"/>
      </rPr>
      <t>**</t>
    </r>
  </si>
  <si>
    <r>
      <t>.292</t>
    </r>
    <r>
      <rPr>
        <vertAlign val="superscript"/>
        <sz val="9"/>
        <color indexed="60"/>
        <rFont val="Arial"/>
        <family val="2"/>
      </rPr>
      <t>*</t>
    </r>
  </si>
  <si>
    <r>
      <t>.710</t>
    </r>
    <r>
      <rPr>
        <vertAlign val="superscript"/>
        <sz val="9"/>
        <color indexed="60"/>
        <rFont val="Arial"/>
        <family val="2"/>
      </rPr>
      <t>**</t>
    </r>
  </si>
  <si>
    <r>
      <t>.574</t>
    </r>
    <r>
      <rPr>
        <vertAlign val="superscript"/>
        <sz val="9"/>
        <color indexed="60"/>
        <rFont val="Arial"/>
        <family val="2"/>
      </rPr>
      <t>**</t>
    </r>
  </si>
  <si>
    <r>
      <t>.352</t>
    </r>
    <r>
      <rPr>
        <vertAlign val="superscript"/>
        <sz val="9"/>
        <color indexed="60"/>
        <rFont val="Arial"/>
        <family val="2"/>
      </rPr>
      <t>*</t>
    </r>
  </si>
  <si>
    <r>
      <t>.546</t>
    </r>
    <r>
      <rPr>
        <vertAlign val="superscript"/>
        <sz val="9"/>
        <color indexed="60"/>
        <rFont val="Arial"/>
        <family val="2"/>
      </rPr>
      <t>**</t>
    </r>
  </si>
  <si>
    <r>
      <t>.394</t>
    </r>
    <r>
      <rPr>
        <vertAlign val="superscript"/>
        <sz val="9"/>
        <color indexed="60"/>
        <rFont val="Arial"/>
        <family val="2"/>
      </rPr>
      <t>**</t>
    </r>
  </si>
  <si>
    <r>
      <t>.403</t>
    </r>
    <r>
      <rPr>
        <vertAlign val="superscript"/>
        <sz val="9"/>
        <color indexed="60"/>
        <rFont val="Arial"/>
        <family val="2"/>
      </rPr>
      <t>**</t>
    </r>
  </si>
  <si>
    <r>
      <t>.436</t>
    </r>
    <r>
      <rPr>
        <vertAlign val="superscript"/>
        <sz val="9"/>
        <color indexed="60"/>
        <rFont val="Arial"/>
        <family val="2"/>
      </rPr>
      <t>**</t>
    </r>
  </si>
  <si>
    <r>
      <t>.590</t>
    </r>
    <r>
      <rPr>
        <vertAlign val="superscript"/>
        <sz val="9"/>
        <color indexed="60"/>
        <rFont val="Arial"/>
        <family val="2"/>
      </rPr>
      <t>**</t>
    </r>
  </si>
  <si>
    <r>
      <t>.424</t>
    </r>
    <r>
      <rPr>
        <vertAlign val="superscript"/>
        <sz val="9"/>
        <color indexed="60"/>
        <rFont val="Arial"/>
        <family val="2"/>
      </rPr>
      <t>**</t>
    </r>
  </si>
  <si>
    <r>
      <t>.487</t>
    </r>
    <r>
      <rPr>
        <vertAlign val="superscript"/>
        <sz val="9"/>
        <color indexed="60"/>
        <rFont val="Arial"/>
        <family val="2"/>
      </rPr>
      <t>**</t>
    </r>
  </si>
  <si>
    <r>
      <t>.576</t>
    </r>
    <r>
      <rPr>
        <vertAlign val="superscript"/>
        <sz val="9"/>
        <color indexed="60"/>
        <rFont val="Arial"/>
        <family val="2"/>
      </rPr>
      <t>**</t>
    </r>
  </si>
  <si>
    <r>
      <t>.619</t>
    </r>
    <r>
      <rPr>
        <vertAlign val="superscript"/>
        <sz val="9"/>
        <color indexed="60"/>
        <rFont val="Arial"/>
        <family val="2"/>
      </rPr>
      <t>**</t>
    </r>
  </si>
  <si>
    <t>X1</t>
  </si>
  <si>
    <t>Valid</t>
  </si>
  <si>
    <t>Y1</t>
  </si>
  <si>
    <t>X2</t>
  </si>
  <si>
    <t>Y2</t>
  </si>
  <si>
    <t>X3</t>
  </si>
  <si>
    <t>Y3</t>
  </si>
  <si>
    <t>X4</t>
  </si>
  <si>
    <t>Y4</t>
  </si>
  <si>
    <t>X5</t>
  </si>
  <si>
    <t>Y5</t>
  </si>
  <si>
    <t>X6</t>
  </si>
  <si>
    <t>Y6</t>
  </si>
  <si>
    <t>X7</t>
  </si>
  <si>
    <t>Y7</t>
  </si>
  <si>
    <t>X8</t>
  </si>
  <si>
    <t>Y8</t>
  </si>
  <si>
    <t>X9</t>
  </si>
  <si>
    <t>Y9</t>
  </si>
  <si>
    <r>
      <t>r</t>
    </r>
    <r>
      <rPr>
        <vertAlign val="subscript"/>
        <sz val="12"/>
        <color theme="1"/>
        <rFont val="Times New Roman"/>
        <family val="1"/>
      </rPr>
      <t>tabel</t>
    </r>
  </si>
  <si>
    <r>
      <t>r</t>
    </r>
    <r>
      <rPr>
        <vertAlign val="subscript"/>
        <sz val="12"/>
        <color theme="1"/>
        <rFont val="Times New Roman"/>
        <family val="1"/>
      </rPr>
      <t>hitung</t>
    </r>
  </si>
  <si>
    <r>
      <t>N = 48 atau r</t>
    </r>
    <r>
      <rPr>
        <vertAlign val="subscript"/>
        <sz val="12"/>
        <color rgb="FF000000"/>
        <rFont val="Times New Roman"/>
        <family val="1"/>
      </rPr>
      <t xml:space="preserve">tabel </t>
    </r>
    <r>
      <rPr>
        <sz val="12"/>
        <color rgb="FF000000"/>
        <rFont val="Times New Roman"/>
        <family val="1"/>
      </rPr>
      <t>= 0,284 (Taraf Sig 5%)</t>
    </r>
  </si>
  <si>
    <r>
      <t>.628</t>
    </r>
    <r>
      <rPr>
        <vertAlign val="superscript"/>
        <sz val="12"/>
        <color indexed="60"/>
        <rFont val="Arial"/>
        <family val="2"/>
      </rPr>
      <t>**</t>
    </r>
  </si>
  <si>
    <r>
      <t>.442</t>
    </r>
    <r>
      <rPr>
        <vertAlign val="superscript"/>
        <sz val="12"/>
        <color indexed="60"/>
        <rFont val="Arial"/>
        <family val="2"/>
      </rPr>
      <t>**</t>
    </r>
  </si>
  <si>
    <r>
      <t>.381</t>
    </r>
    <r>
      <rPr>
        <vertAlign val="superscript"/>
        <sz val="12"/>
        <color indexed="60"/>
        <rFont val="Arial"/>
        <family val="2"/>
      </rPr>
      <t>**</t>
    </r>
  </si>
  <si>
    <r>
      <t>.539</t>
    </r>
    <r>
      <rPr>
        <vertAlign val="superscript"/>
        <sz val="12"/>
        <color indexed="60"/>
        <rFont val="Arial"/>
        <family val="2"/>
      </rPr>
      <t>**</t>
    </r>
  </si>
  <si>
    <r>
      <t>.338</t>
    </r>
    <r>
      <rPr>
        <vertAlign val="superscript"/>
        <sz val="12"/>
        <color indexed="60"/>
        <rFont val="Arial"/>
        <family val="2"/>
      </rPr>
      <t>*</t>
    </r>
  </si>
  <si>
    <r>
      <t>.286</t>
    </r>
    <r>
      <rPr>
        <vertAlign val="superscript"/>
        <sz val="12"/>
        <color indexed="60"/>
        <rFont val="Arial"/>
        <family val="2"/>
      </rPr>
      <t>*</t>
    </r>
  </si>
  <si>
    <r>
      <t>.718</t>
    </r>
    <r>
      <rPr>
        <vertAlign val="superscript"/>
        <sz val="12"/>
        <color indexed="60"/>
        <rFont val="Arial"/>
        <family val="2"/>
      </rPr>
      <t>**</t>
    </r>
  </si>
  <si>
    <r>
      <t>.581</t>
    </r>
    <r>
      <rPr>
        <vertAlign val="superscript"/>
        <sz val="12"/>
        <color indexed="60"/>
        <rFont val="Arial"/>
        <family val="2"/>
      </rPr>
      <t>**</t>
    </r>
  </si>
  <si>
    <r>
      <t>.740</t>
    </r>
    <r>
      <rPr>
        <vertAlign val="superscript"/>
        <sz val="12"/>
        <color indexed="60"/>
        <rFont val="Arial"/>
        <family val="2"/>
      </rPr>
      <t>**</t>
    </r>
  </si>
  <si>
    <r>
      <t>.468</t>
    </r>
    <r>
      <rPr>
        <vertAlign val="superscript"/>
        <sz val="12"/>
        <color indexed="60"/>
        <rFont val="Arial"/>
        <family val="2"/>
      </rPr>
      <t>**</t>
    </r>
  </si>
  <si>
    <r>
      <t>.684</t>
    </r>
    <r>
      <rPr>
        <vertAlign val="superscript"/>
        <sz val="12"/>
        <color indexed="60"/>
        <rFont val="Arial"/>
        <family val="2"/>
      </rPr>
      <t>**</t>
    </r>
  </si>
  <si>
    <r>
      <t>.654</t>
    </r>
    <r>
      <rPr>
        <vertAlign val="superscript"/>
        <sz val="12"/>
        <color indexed="60"/>
        <rFont val="Arial"/>
        <family val="2"/>
      </rPr>
      <t>**</t>
    </r>
  </si>
  <si>
    <r>
      <t>.678</t>
    </r>
    <r>
      <rPr>
        <vertAlign val="superscript"/>
        <sz val="12"/>
        <color indexed="60"/>
        <rFont val="Arial"/>
        <family val="2"/>
      </rPr>
      <t>**</t>
    </r>
  </si>
  <si>
    <r>
      <t>.657</t>
    </r>
    <r>
      <rPr>
        <vertAlign val="superscript"/>
        <sz val="12"/>
        <color indexed="60"/>
        <rFont val="Arial"/>
        <family val="2"/>
      </rPr>
      <t>**</t>
    </r>
  </si>
  <si>
    <r>
      <t>.588</t>
    </r>
    <r>
      <rPr>
        <vertAlign val="superscript"/>
        <sz val="12"/>
        <color indexed="60"/>
        <rFont val="Arial"/>
        <family val="2"/>
      </rPr>
      <t>**</t>
    </r>
  </si>
  <si>
    <r>
      <t>.358</t>
    </r>
    <r>
      <rPr>
        <vertAlign val="superscript"/>
        <sz val="12"/>
        <color indexed="60"/>
        <rFont val="Arial"/>
        <family val="2"/>
      </rPr>
      <t>*</t>
    </r>
  </si>
  <si>
    <r>
      <t>.705</t>
    </r>
    <r>
      <rPr>
        <vertAlign val="superscript"/>
        <sz val="12"/>
        <color indexed="60"/>
        <rFont val="Arial"/>
        <family val="2"/>
      </rPr>
      <t>**</t>
    </r>
  </si>
  <si>
    <r>
      <t>.565</t>
    </r>
    <r>
      <rPr>
        <vertAlign val="superscript"/>
        <sz val="12"/>
        <color indexed="60"/>
        <rFont val="Arial"/>
        <family val="2"/>
      </rPr>
      <t>**</t>
    </r>
  </si>
  <si>
    <r>
      <t>.827</t>
    </r>
    <r>
      <rPr>
        <vertAlign val="superscript"/>
        <sz val="12"/>
        <color indexed="60"/>
        <rFont val="Arial"/>
        <family val="2"/>
      </rPr>
      <t>**</t>
    </r>
  </si>
  <si>
    <r>
      <t>.574</t>
    </r>
    <r>
      <rPr>
        <vertAlign val="superscript"/>
        <sz val="12"/>
        <color indexed="60"/>
        <rFont val="Arial"/>
        <family val="2"/>
      </rPr>
      <t>**</t>
    </r>
  </si>
  <si>
    <r>
      <t>.733</t>
    </r>
    <r>
      <rPr>
        <vertAlign val="superscript"/>
        <sz val="12"/>
        <color indexed="60"/>
        <rFont val="Arial"/>
        <family val="2"/>
      </rPr>
      <t>**</t>
    </r>
  </si>
  <si>
    <r>
      <t>.546</t>
    </r>
    <r>
      <rPr>
        <vertAlign val="superscript"/>
        <sz val="12"/>
        <color indexed="60"/>
        <rFont val="Arial"/>
        <family val="2"/>
      </rPr>
      <t>**</t>
    </r>
  </si>
  <si>
    <r>
      <t>.768</t>
    </r>
    <r>
      <rPr>
        <vertAlign val="superscript"/>
        <sz val="12"/>
        <color indexed="60"/>
        <rFont val="Arial"/>
        <family val="2"/>
      </rPr>
      <t>**</t>
    </r>
  </si>
  <si>
    <r>
      <t>.590</t>
    </r>
    <r>
      <rPr>
        <vertAlign val="superscript"/>
        <sz val="12"/>
        <color indexed="60"/>
        <rFont val="Arial"/>
        <family val="2"/>
      </rPr>
      <t>**</t>
    </r>
  </si>
  <si>
    <r>
      <t>.785</t>
    </r>
    <r>
      <rPr>
        <vertAlign val="superscript"/>
        <sz val="12"/>
        <color indexed="60"/>
        <rFont val="Arial"/>
        <family val="2"/>
      </rPr>
      <t>**</t>
    </r>
  </si>
  <si>
    <r>
      <t>.487</t>
    </r>
    <r>
      <rPr>
        <vertAlign val="superscript"/>
        <sz val="12"/>
        <color indexed="60"/>
        <rFont val="Arial"/>
        <family val="2"/>
      </rPr>
      <t>**</t>
    </r>
  </si>
  <si>
    <r>
      <t>.787</t>
    </r>
    <r>
      <rPr>
        <vertAlign val="superscript"/>
        <sz val="12"/>
        <color indexed="60"/>
        <rFont val="Arial"/>
        <family val="2"/>
      </rPr>
      <t>**</t>
    </r>
  </si>
  <si>
    <r>
      <t>.576</t>
    </r>
    <r>
      <rPr>
        <vertAlign val="superscript"/>
        <sz val="12"/>
        <color indexed="60"/>
        <rFont val="Arial"/>
        <family val="2"/>
      </rPr>
      <t>**</t>
    </r>
  </si>
  <si>
    <r>
      <t>.854</t>
    </r>
    <r>
      <rPr>
        <vertAlign val="superscript"/>
        <sz val="12"/>
        <color indexed="60"/>
        <rFont val="Arial"/>
        <family val="2"/>
      </rPr>
      <t>**</t>
    </r>
  </si>
  <si>
    <r>
      <t>.619</t>
    </r>
    <r>
      <rPr>
        <vertAlign val="superscript"/>
        <sz val="12"/>
        <color indexed="60"/>
        <rFont val="Arial"/>
        <family val="2"/>
      </rPr>
      <t>**</t>
    </r>
  </si>
  <si>
    <t>Var</t>
  </si>
  <si>
    <t>Perangkat pembelajaran Multimedia Animasi Interaktif (X)</t>
  </si>
  <si>
    <t>Motivasi Belajar (Y)</t>
  </si>
  <si>
    <t>X</t>
  </si>
  <si>
    <t>Y</t>
  </si>
  <si>
    <t>Reliability Statistics</t>
  </si>
  <si>
    <t>Cronbach's Alpha</t>
  </si>
  <si>
    <t>N of Items</t>
  </si>
  <si>
    <t>Item-Total Statistics</t>
  </si>
  <si>
    <t>Scale Mean if Item Deleted</t>
  </si>
  <si>
    <t>Scale Variance if Item Deleted</t>
  </si>
  <si>
    <t>Corrected Item-Total Correlation</t>
  </si>
  <si>
    <t>Cronbach's Alpha if Item Deleted</t>
  </si>
  <si>
    <t>Variable X</t>
  </si>
  <si>
    <t>Variable Y</t>
  </si>
  <si>
    <t>Nama Observer: Mu'awamah, S. Pd</t>
  </si>
  <si>
    <t>Nama Observer: Nora Sedyowardhani, S. Pd</t>
  </si>
  <si>
    <t>Nama Observer: Joli Suprapto, S. Pd</t>
  </si>
  <si>
    <t>Melakukan kesimpulan akan materi pelajaran</t>
  </si>
  <si>
    <t>Melakukan tanya jawab akan materi yang telah dibahas</t>
  </si>
  <si>
    <t>Responden 26</t>
  </si>
  <si>
    <t>Responden 27</t>
  </si>
  <si>
    <t>Responden 28</t>
  </si>
  <si>
    <t>Nilai maksimal kognitif adalah  20 x 28 = 560</t>
  </si>
  <si>
    <t>Nilai maksimal afektif adalah   20 x 28 = 560</t>
  </si>
  <si>
    <t>Nilai maksimal konatif adalah  16 x 28 = 448</t>
  </si>
  <si>
    <t>Jadi 515/560 X 100 =</t>
  </si>
  <si>
    <t>Jadi 507/560 X 100 =</t>
  </si>
  <si>
    <t>Jadi 408/448 X 100 =</t>
  </si>
  <si>
    <t>PERANGKAT PEMBELAJARAN BERBASIS MULTIMEDIA</t>
  </si>
  <si>
    <t>Descriptive Statistics</t>
  </si>
  <si>
    <t>Minimum</t>
  </si>
  <si>
    <t>Maximum</t>
  </si>
  <si>
    <t>N_Gain_Skor</t>
  </si>
  <si>
    <t>N_Gain_Persen</t>
  </si>
  <si>
    <t>Valid N (listwise)</t>
  </si>
  <si>
    <t>Kebalenan</t>
  </si>
  <si>
    <t>Sobo</t>
  </si>
  <si>
    <t>Pretest_Eksp - Posttest_Eksp</t>
  </si>
  <si>
    <t>Pretest_Kontr - Posttest_Kontr</t>
  </si>
  <si>
    <t>POST TEST SDN SOBO</t>
  </si>
  <si>
    <t>used to</t>
  </si>
  <si>
    <t>Independent Samples Test</t>
  </si>
  <si>
    <t>Levene's Test for Equality of Variances</t>
  </si>
  <si>
    <t>t-test for Equality of Means</t>
  </si>
  <si>
    <t>F</t>
  </si>
  <si>
    <t>Mean Difference</t>
  </si>
  <si>
    <t>Std. Error Difference</t>
  </si>
  <si>
    <t>Multimedia_Animasi</t>
  </si>
  <si>
    <t>Equal variances assumed</t>
  </si>
  <si>
    <t>Equal variances not assumed</t>
  </si>
  <si>
    <t>Multimedia Animasi</t>
  </si>
  <si>
    <t>Pretest Eksp</t>
  </si>
  <si>
    <t>Posttest Eksp</t>
  </si>
  <si>
    <t>Pretest Kontr</t>
  </si>
  <si>
    <t>Posttest Kontr</t>
  </si>
  <si>
    <t>Test of Homogeneity of Variance</t>
  </si>
  <si>
    <t>Hasil_Belajar</t>
  </si>
  <si>
    <t>Group Statistics</t>
  </si>
  <si>
    <t>Posttest_eksp</t>
  </si>
  <si>
    <t>75.61</t>
  </si>
  <si>
    <t>Posttest_Kontr</t>
  </si>
  <si>
    <t>64.86</t>
  </si>
  <si>
    <t>Siswa</t>
  </si>
  <si>
    <t>Kelas Eksp</t>
  </si>
  <si>
    <t>Var X</t>
  </si>
  <si>
    <t>Var Y</t>
  </si>
  <si>
    <t>Motivasi Blajar</t>
  </si>
  <si>
    <t>Angket Motivasi</t>
  </si>
  <si>
    <t>One-Sample Kolmogorov-Smirnov Test</t>
  </si>
  <si>
    <t>Unstandardized Residual</t>
  </si>
  <si>
    <t>Most Extreme Differences</t>
  </si>
  <si>
    <t>Absolute</t>
  </si>
  <si>
    <t>Positive</t>
  </si>
  <si>
    <t>Negative</t>
  </si>
  <si>
    <t>Test Statistic</t>
  </si>
  <si>
    <t>Asymp. Sig. (2-tailed)</t>
  </si>
  <si>
    <t>a. Test distribution is Normal.</t>
  </si>
  <si>
    <t>b. Calculated from data.</t>
  </si>
  <si>
    <t>c. Lilliefors Significance Correction.</t>
  </si>
  <si>
    <t>d. This is a lower bound of the true significance.</t>
  </si>
  <si>
    <r>
      <t>Normal Parameters</t>
    </r>
    <r>
      <rPr>
        <vertAlign val="superscript"/>
        <sz val="9"/>
        <color indexed="62"/>
        <rFont val="Arial"/>
      </rPr>
      <t>a,b</t>
    </r>
  </si>
  <si>
    <r>
      <t>.200</t>
    </r>
    <r>
      <rPr>
        <vertAlign val="superscript"/>
        <sz val="9"/>
        <color indexed="60"/>
        <rFont val="Arial"/>
      </rPr>
      <t>c,d</t>
    </r>
  </si>
  <si>
    <t>ANOVA Table</t>
  </si>
  <si>
    <t>Sum of Squares</t>
  </si>
  <si>
    <t>Mean Square</t>
  </si>
  <si>
    <t>Motivasi Belajar * Multimedia Animasi Interaktif</t>
  </si>
  <si>
    <t>Between Groups</t>
  </si>
  <si>
    <t>(Combined)</t>
  </si>
  <si>
    <t>Linearity</t>
  </si>
  <si>
    <t>Deviation from Linearity</t>
  </si>
  <si>
    <t>Within Groups</t>
  </si>
  <si>
    <t>Model</t>
  </si>
  <si>
    <t>1</t>
  </si>
  <si>
    <t>Regression</t>
  </si>
  <si>
    <t>Residual</t>
  </si>
  <si>
    <t>a. Dependent Variable: Motivasi Belajar</t>
  </si>
  <si>
    <t>b. Predictors: (Constant), Multimedia Animasi Interaktif</t>
  </si>
  <si>
    <r>
      <t>ANOVA</t>
    </r>
    <r>
      <rPr>
        <b/>
        <vertAlign val="superscript"/>
        <sz val="11"/>
        <color indexed="60"/>
        <rFont val="Arial Bold"/>
      </rPr>
      <t>a</t>
    </r>
  </si>
  <si>
    <r>
      <t>.003</t>
    </r>
    <r>
      <rPr>
        <vertAlign val="superscript"/>
        <sz val="9"/>
        <color indexed="60"/>
        <rFont val="Arial"/>
      </rPr>
      <t>b</t>
    </r>
  </si>
  <si>
    <t>Model Summary</t>
  </si>
  <si>
    <t>R</t>
  </si>
  <si>
    <t>R Square</t>
  </si>
  <si>
    <t>Adjusted R Square</t>
  </si>
  <si>
    <t>Std. Error of the Estimate</t>
  </si>
  <si>
    <t>a. Predictors: (Constant), Multimedia Animasi Interaktif</t>
  </si>
  <si>
    <r>
      <t>.414</t>
    </r>
    <r>
      <rPr>
        <vertAlign val="superscript"/>
        <sz val="9"/>
        <color indexed="60"/>
        <rFont val="Arial"/>
      </rPr>
      <t>a</t>
    </r>
  </si>
  <si>
    <t>BERBASIS MULTIMEDIA ANIMASI INTERAKTIF</t>
  </si>
  <si>
    <t xml:space="preserve">Pre </t>
  </si>
  <si>
    <t>Kertosari 1 (B)</t>
  </si>
  <si>
    <t>Kertosari 2 (D)</t>
  </si>
  <si>
    <t>Model (E)</t>
  </si>
  <si>
    <t>Tamnbr (F)</t>
  </si>
  <si>
    <t>D</t>
  </si>
  <si>
    <t>E</t>
  </si>
  <si>
    <t>Hasil A_B_C_D_E_F</t>
  </si>
  <si>
    <t>Hsl Blajar</t>
  </si>
  <si>
    <t>BERBASIS MULTIMEDIA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</si>
</sst>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0"/>
    <numFmt numFmtId="165" formatCode="###0.000"/>
    <numFmt numFmtId="166" formatCode="###0.00"/>
    <numFmt numFmtId="167" formatCode="0;[Red]0"/>
    <numFmt numFmtId="168" formatCode="0.0;[Red]0.0"/>
    <numFmt numFmtId="169" formatCode="###0.0000"/>
    <numFmt numFmtId="170" formatCode="###0.00000"/>
    <numFmt numFmtId="171" formatCode="###0.0000000"/>
    <numFmt numFmtId="172" formatCode="###0.00000000"/>
  </numFmts>
  <fonts count="41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</font>
    <font>
      <b/>
      <sz val="11"/>
      <color indexed="60"/>
      <name val="Arial Bold"/>
    </font>
    <font>
      <sz val="11"/>
      <color rgb="FF000000"/>
      <name val="Calibri"/>
    </font>
    <font>
      <sz val="11"/>
      <color theme="1"/>
      <name val="Calibri"/>
      <family val="2"/>
    </font>
    <font>
      <sz val="9"/>
      <color indexed="62"/>
      <name val="Arial"/>
    </font>
    <font>
      <sz val="9"/>
      <color indexed="60"/>
      <name val="Arial"/>
    </font>
    <font>
      <b/>
      <u/>
      <sz val="12"/>
      <color theme="1"/>
      <name val="Times New Roman"/>
      <family val="1"/>
    </font>
    <font>
      <sz val="8"/>
      <name val="Calibri"/>
      <family val="2"/>
      <charset val="1"/>
      <scheme val="minor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9"/>
      <color indexed="62"/>
      <name val="Arial"/>
    </font>
    <font>
      <vertAlign val="superscript"/>
      <sz val="9"/>
      <color indexed="6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9"/>
      <color indexed="62"/>
      <name val="Arial"/>
      <family val="2"/>
    </font>
    <font>
      <vertAlign val="superscript"/>
      <sz val="9"/>
      <color indexed="60"/>
      <name val="Arial"/>
      <family val="2"/>
    </font>
    <font>
      <sz val="9"/>
      <color indexed="60"/>
      <name val="Arial"/>
      <family val="2"/>
    </font>
    <font>
      <sz val="10"/>
      <color theme="1"/>
      <name val="Arial"/>
    </font>
    <font>
      <sz val="10"/>
      <color rgb="FF000000"/>
      <name val="Arial"/>
      <family val="2"/>
    </font>
    <font>
      <sz val="8"/>
      <color theme="1"/>
      <name val="Arial"/>
      <family val="2"/>
    </font>
    <font>
      <vertAlign val="subscript"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bscript"/>
      <sz val="12"/>
      <color rgb="FF000000"/>
      <name val="Times New Roman"/>
      <family val="1"/>
    </font>
    <font>
      <sz val="12"/>
      <color indexed="60"/>
      <name val="Arial"/>
      <family val="2"/>
    </font>
    <font>
      <vertAlign val="superscript"/>
      <sz val="12"/>
      <color indexed="60"/>
      <name val="Arial"/>
      <family val="2"/>
    </font>
    <font>
      <b/>
      <sz val="12"/>
      <color rgb="FF010205"/>
      <name val="Times New Roman"/>
      <family val="1"/>
    </font>
    <font>
      <sz val="11"/>
      <color rgb="FF010205"/>
      <name val="Arial"/>
      <family val="2"/>
    </font>
    <font>
      <sz val="9"/>
      <color rgb="FF264A60"/>
      <name val="Arial"/>
      <family val="2"/>
    </font>
    <font>
      <sz val="9"/>
      <color rgb="FF010205"/>
      <name val="Arial"/>
      <family val="2"/>
    </font>
    <font>
      <b/>
      <vertAlign val="superscript"/>
      <sz val="11"/>
      <color indexed="60"/>
      <name val="Arial Bold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0E0E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/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/>
      <top style="thin">
        <color indexed="61"/>
      </top>
      <bottom style="thin">
        <color indexed="6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E0E0E0"/>
      </right>
      <top/>
      <bottom style="medium">
        <color indexed="64"/>
      </bottom>
      <diagonal/>
    </border>
    <border>
      <left/>
      <right/>
      <top/>
      <bottom style="medium">
        <color rgb="FF152935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E0E0E0"/>
      </right>
      <top/>
      <bottom style="medium">
        <color rgb="FFAEAEAE"/>
      </bottom>
      <diagonal/>
    </border>
    <border>
      <left/>
      <right style="medium">
        <color rgb="FFE0E0E0"/>
      </right>
      <top/>
      <bottom style="medium">
        <color rgb="FF152935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22"/>
      </top>
      <bottom/>
      <diagonal/>
    </border>
    <border>
      <left/>
      <right/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61"/>
      </bottom>
      <diagonal/>
    </border>
  </borders>
  <cellStyleXfs count="1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</cellStyleXfs>
  <cellXfs count="7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0" xfId="0" applyFont="1" applyFill="1"/>
    <xf numFmtId="0" fontId="3" fillId="4" borderId="4" xfId="0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3" fillId="6" borderId="1" xfId="0" applyFont="1" applyFill="1" applyBorder="1"/>
    <xf numFmtId="0" fontId="9" fillId="6" borderId="24" xfId="0" applyFont="1" applyFill="1" applyBorder="1"/>
    <xf numFmtId="0" fontId="1" fillId="10" borderId="1" xfId="0" applyFont="1" applyFill="1" applyBorder="1" applyAlignment="1">
      <alignment horizontal="center" vertical="center"/>
    </xf>
    <xf numFmtId="0" fontId="8" fillId="11" borderId="4" xfId="0" applyFont="1" applyFill="1" applyBorder="1"/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1"/>
    <xf numFmtId="0" fontId="1" fillId="4" borderId="0" xfId="0" applyFont="1" applyFill="1" applyAlignment="1">
      <alignment vertical="center"/>
    </xf>
    <xf numFmtId="0" fontId="1" fillId="4" borderId="0" xfId="0" applyFont="1" applyFill="1" applyAlignment="1"/>
    <xf numFmtId="0" fontId="12" fillId="4" borderId="0" xfId="0" applyFont="1" applyFill="1" applyAlignment="1">
      <alignment horizont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14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/>
    </xf>
    <xf numFmtId="0" fontId="1" fillId="16" borderId="32" xfId="0" applyFont="1" applyFill="1" applyBorder="1" applyAlignment="1">
      <alignment horizontal="center" vertical="center"/>
    </xf>
    <xf numFmtId="0" fontId="1" fillId="16" borderId="34" xfId="0" applyFont="1" applyFill="1" applyBorder="1" applyAlignment="1">
      <alignment horizontal="center" vertical="center"/>
    </xf>
    <xf numFmtId="0" fontId="1" fillId="16" borderId="3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15" borderId="32" xfId="0" applyFont="1" applyFill="1" applyBorder="1" applyAlignment="1">
      <alignment horizontal="center" vertical="center"/>
    </xf>
    <xf numFmtId="0" fontId="1" fillId="15" borderId="34" xfId="0" applyFont="1" applyFill="1" applyBorder="1" applyAlignment="1">
      <alignment horizontal="center" vertical="center"/>
    </xf>
    <xf numFmtId="0" fontId="1" fillId="15" borderId="3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2" fillId="0" borderId="0" xfId="0" applyFont="1" applyAlignment="1"/>
    <xf numFmtId="0" fontId="1" fillId="12" borderId="32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1" fillId="12" borderId="35" xfId="0" applyFont="1" applyFill="1" applyBorder="1" applyAlignment="1">
      <alignment horizontal="center" vertical="center"/>
    </xf>
    <xf numFmtId="0" fontId="1" fillId="15" borderId="37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/>
    </xf>
    <xf numFmtId="0" fontId="1" fillId="17" borderId="3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12" borderId="5" xfId="0" applyFont="1" applyFill="1" applyBorder="1" applyAlignment="1">
      <alignment horizontal="center" vertical="center"/>
    </xf>
    <xf numFmtId="0" fontId="1" fillId="16" borderId="37" xfId="0" applyFont="1" applyFill="1" applyBorder="1" applyAlignment="1">
      <alignment horizontal="center" vertical="center"/>
    </xf>
    <xf numFmtId="0" fontId="1" fillId="12" borderId="37" xfId="0" applyFont="1" applyFill="1" applyBorder="1" applyAlignment="1">
      <alignment horizontal="center" vertical="center"/>
    </xf>
    <xf numFmtId="0" fontId="1" fillId="18" borderId="32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1" fillId="18" borderId="3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3" fillId="4" borderId="0" xfId="0" applyFont="1" applyFill="1" applyBorder="1"/>
    <xf numFmtId="0" fontId="16" fillId="0" borderId="0" xfId="0" applyFont="1"/>
    <xf numFmtId="0" fontId="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" fillId="18" borderId="32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8" borderId="3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67" fontId="1" fillId="0" borderId="0" xfId="0" applyNumberFormat="1" applyFont="1"/>
    <xf numFmtId="167" fontId="1" fillId="4" borderId="0" xfId="0" applyNumberFormat="1" applyFont="1" applyFill="1"/>
    <xf numFmtId="0" fontId="16" fillId="0" borderId="0" xfId="0" applyFont="1" applyBorder="1" applyAlignment="1">
      <alignment horizontal="center" vertical="center"/>
    </xf>
    <xf numFmtId="0" fontId="16" fillId="2" borderId="0" xfId="0" applyFont="1" applyFill="1"/>
    <xf numFmtId="0" fontId="1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/>
    <xf numFmtId="0" fontId="16" fillId="0" borderId="42" xfId="0" applyFont="1" applyFill="1" applyBorder="1" applyAlignment="1">
      <alignment horizontal="center" vertical="center"/>
    </xf>
    <xf numFmtId="0" fontId="6" fillId="0" borderId="0" xfId="2"/>
    <xf numFmtId="0" fontId="10" fillId="0" borderId="9" xfId="2" applyFont="1" applyBorder="1" applyAlignment="1">
      <alignment horizontal="center" wrapText="1"/>
    </xf>
    <xf numFmtId="0" fontId="10" fillId="0" borderId="11" xfId="2" applyFont="1" applyBorder="1" applyAlignment="1">
      <alignment horizontal="center" wrapText="1"/>
    </xf>
    <xf numFmtId="0" fontId="10" fillId="0" borderId="10" xfId="2" applyFont="1" applyBorder="1" applyAlignment="1">
      <alignment horizontal="center" wrapText="1"/>
    </xf>
    <xf numFmtId="0" fontId="10" fillId="9" borderId="13" xfId="2" applyFont="1" applyFill="1" applyBorder="1" applyAlignment="1">
      <alignment horizontal="left" vertical="top" wrapText="1"/>
    </xf>
    <xf numFmtId="165" fontId="11" fillId="0" borderId="14" xfId="2" applyNumberFormat="1" applyFont="1" applyBorder="1" applyAlignment="1">
      <alignment horizontal="right" vertical="top"/>
    </xf>
    <xf numFmtId="164" fontId="11" fillId="0" borderId="16" xfId="2" applyNumberFormat="1" applyFont="1" applyBorder="1" applyAlignment="1">
      <alignment horizontal="right" vertical="top"/>
    </xf>
    <xf numFmtId="165" fontId="11" fillId="0" borderId="15" xfId="2" applyNumberFormat="1" applyFont="1" applyBorder="1" applyAlignment="1">
      <alignment horizontal="right" vertical="top"/>
    </xf>
    <xf numFmtId="165" fontId="11" fillId="0" borderId="16" xfId="2" applyNumberFormat="1" applyFont="1" applyBorder="1" applyAlignment="1">
      <alignment horizontal="right" vertical="top"/>
    </xf>
    <xf numFmtId="165" fontId="11" fillId="0" borderId="22" xfId="2" applyNumberFormat="1" applyFont="1" applyBorder="1" applyAlignment="1">
      <alignment horizontal="right" vertical="top"/>
    </xf>
    <xf numFmtId="164" fontId="11" fillId="0" borderId="26" xfId="2" applyNumberFormat="1" applyFont="1" applyBorder="1" applyAlignment="1">
      <alignment horizontal="right" vertical="top"/>
    </xf>
    <xf numFmtId="165" fontId="11" fillId="0" borderId="23" xfId="2" applyNumberFormat="1" applyFont="1" applyBorder="1" applyAlignment="1">
      <alignment horizontal="right" vertical="top"/>
    </xf>
    <xf numFmtId="165" fontId="11" fillId="0" borderId="26" xfId="2" applyNumberFormat="1" applyFont="1" applyBorder="1" applyAlignment="1">
      <alignment horizontal="right" vertical="top"/>
    </xf>
    <xf numFmtId="0" fontId="11" fillId="0" borderId="23" xfId="2" applyFont="1" applyBorder="1" applyAlignment="1">
      <alignment horizontal="right" vertical="top"/>
    </xf>
    <xf numFmtId="165" fontId="11" fillId="0" borderId="18" xfId="2" applyNumberFormat="1" applyFont="1" applyBorder="1" applyAlignment="1">
      <alignment horizontal="right" vertical="top"/>
    </xf>
    <xf numFmtId="164" fontId="11" fillId="0" borderId="20" xfId="2" applyNumberFormat="1" applyFont="1" applyBorder="1" applyAlignment="1">
      <alignment horizontal="right" vertical="top"/>
    </xf>
    <xf numFmtId="165" fontId="11" fillId="0" borderId="19" xfId="2" applyNumberFormat="1" applyFont="1" applyBorder="1" applyAlignment="1">
      <alignment horizontal="right" vertical="top"/>
    </xf>
    <xf numFmtId="165" fontId="11" fillId="0" borderId="20" xfId="2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6" fillId="0" borderId="0" xfId="3"/>
    <xf numFmtId="0" fontId="10" fillId="9" borderId="13" xfId="3" applyFont="1" applyFill="1" applyBorder="1" applyAlignment="1">
      <alignment horizontal="left" vertical="top" wrapText="1"/>
    </xf>
    <xf numFmtId="165" fontId="11" fillId="0" borderId="14" xfId="3" applyNumberFormat="1" applyFont="1" applyBorder="1" applyAlignment="1">
      <alignment horizontal="right" vertical="top"/>
    </xf>
    <xf numFmtId="165" fontId="11" fillId="0" borderId="16" xfId="3" applyNumberFormat="1" applyFont="1" applyBorder="1" applyAlignment="1">
      <alignment horizontal="right" vertical="top"/>
    </xf>
    <xf numFmtId="164" fontId="11" fillId="0" borderId="16" xfId="3" applyNumberFormat="1" applyFont="1" applyBorder="1" applyAlignment="1">
      <alignment horizontal="right" vertical="top"/>
    </xf>
    <xf numFmtId="165" fontId="11" fillId="0" borderId="15" xfId="3" applyNumberFormat="1" applyFont="1" applyBorder="1" applyAlignment="1">
      <alignment horizontal="right" vertical="top"/>
    </xf>
    <xf numFmtId="0" fontId="10" fillId="9" borderId="17" xfId="3" applyFont="1" applyFill="1" applyBorder="1" applyAlignment="1">
      <alignment horizontal="left" vertical="top" wrapText="1"/>
    </xf>
    <xf numFmtId="165" fontId="11" fillId="0" borderId="18" xfId="3" applyNumberFormat="1" applyFont="1" applyBorder="1" applyAlignment="1">
      <alignment horizontal="right" vertical="top"/>
    </xf>
    <xf numFmtId="165" fontId="11" fillId="0" borderId="20" xfId="3" applyNumberFormat="1" applyFont="1" applyBorder="1" applyAlignment="1">
      <alignment horizontal="right" vertical="top"/>
    </xf>
    <xf numFmtId="164" fontId="11" fillId="0" borderId="20" xfId="3" applyNumberFormat="1" applyFont="1" applyBorder="1" applyAlignment="1">
      <alignment horizontal="right" vertical="top"/>
    </xf>
    <xf numFmtId="165" fontId="11" fillId="0" borderId="19" xfId="3" applyNumberFormat="1" applyFont="1" applyBorder="1" applyAlignment="1">
      <alignment horizontal="right" vertical="top"/>
    </xf>
    <xf numFmtId="0" fontId="6" fillId="0" borderId="0" xfId="4"/>
    <xf numFmtId="0" fontId="6" fillId="0" borderId="0" xfId="5"/>
    <xf numFmtId="0" fontId="2" fillId="4" borderId="0" xfId="0" applyFont="1" applyFill="1" applyBorder="1" applyAlignment="1">
      <alignment horizontal="center" vertical="center"/>
    </xf>
    <xf numFmtId="0" fontId="1" fillId="8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/>
    </xf>
    <xf numFmtId="0" fontId="1" fillId="4" borderId="45" xfId="0" applyFont="1" applyFill="1" applyBorder="1" applyAlignment="1">
      <alignment horizontal="center" wrapText="1"/>
    </xf>
    <xf numFmtId="0" fontId="1" fillId="4" borderId="44" xfId="0" applyFont="1" applyFill="1" applyBorder="1" applyAlignment="1">
      <alignment horizontal="center" wrapText="1"/>
    </xf>
    <xf numFmtId="0" fontId="1" fillId="4" borderId="46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4" borderId="52" xfId="0" applyFont="1" applyFill="1" applyBorder="1" applyAlignment="1">
      <alignment horizontal="center" wrapText="1"/>
    </xf>
    <xf numFmtId="0" fontId="1" fillId="4" borderId="51" xfId="0" applyFont="1" applyFill="1" applyBorder="1" applyAlignment="1">
      <alignment horizont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 indent="1"/>
    </xf>
    <xf numFmtId="0" fontId="1" fillId="4" borderId="60" xfId="0" applyFont="1" applyFill="1" applyBorder="1" applyAlignment="1">
      <alignment horizontal="left" vertical="center" wrapText="1" indent="1"/>
    </xf>
    <xf numFmtId="0" fontId="1" fillId="4" borderId="55" xfId="0" applyFont="1" applyFill="1" applyBorder="1" applyAlignment="1">
      <alignment vertical="center" wrapText="1"/>
    </xf>
    <xf numFmtId="0" fontId="1" fillId="4" borderId="48" xfId="0" applyFont="1" applyFill="1" applyBorder="1" applyAlignment="1">
      <alignment horizontal="center" wrapText="1"/>
    </xf>
    <xf numFmtId="0" fontId="1" fillId="4" borderId="49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67" fontId="1" fillId="0" borderId="0" xfId="0" applyNumberFormat="1" applyFont="1" applyBorder="1" applyAlignment="1">
      <alignment horizontal="center" vertical="center"/>
    </xf>
    <xf numFmtId="168" fontId="1" fillId="0" borderId="0" xfId="0" applyNumberFormat="1" applyFont="1" applyBorder="1" applyAlignment="1">
      <alignment horizontal="center" vertical="center"/>
    </xf>
    <xf numFmtId="168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68" fontId="1" fillId="0" borderId="6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1" fillId="4" borderId="0" xfId="0" applyFont="1" applyFill="1"/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/>
    <xf numFmtId="0" fontId="23" fillId="0" borderId="0" xfId="0" applyFont="1" applyAlignme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/>
    <xf numFmtId="0" fontId="19" fillId="0" borderId="0" xfId="0" applyFont="1" applyAlignment="1">
      <alignment vertical="center"/>
    </xf>
    <xf numFmtId="0" fontId="20" fillId="18" borderId="32" xfId="0" applyFont="1" applyFill="1" applyBorder="1" applyAlignment="1">
      <alignment horizontal="center" vertical="center"/>
    </xf>
    <xf numFmtId="0" fontId="20" fillId="18" borderId="1" xfId="0" applyFont="1" applyFill="1" applyBorder="1" applyAlignment="1">
      <alignment horizontal="center" vertical="center"/>
    </xf>
    <xf numFmtId="0" fontId="20" fillId="18" borderId="5" xfId="0" applyFont="1" applyFill="1" applyBorder="1" applyAlignment="1">
      <alignment horizontal="center" vertical="center"/>
    </xf>
    <xf numFmtId="0" fontId="20" fillId="18" borderId="32" xfId="0" applyFont="1" applyFill="1" applyBorder="1" applyAlignment="1">
      <alignment horizontal="center"/>
    </xf>
    <xf numFmtId="0" fontId="20" fillId="18" borderId="1" xfId="0" applyFont="1" applyFill="1" applyBorder="1" applyAlignment="1">
      <alignment horizontal="center"/>
    </xf>
    <xf numFmtId="0" fontId="20" fillId="18" borderId="33" xfId="0" applyFont="1" applyFill="1" applyBorder="1" applyAlignment="1">
      <alignment horizontal="center"/>
    </xf>
    <xf numFmtId="0" fontId="20" fillId="3" borderId="32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15" borderId="32" xfId="0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 vertical="center"/>
    </xf>
    <xf numFmtId="0" fontId="20" fillId="17" borderId="5" xfId="0" applyFont="1" applyFill="1" applyBorder="1" applyAlignment="1">
      <alignment horizontal="center" vertical="center"/>
    </xf>
    <xf numFmtId="0" fontId="20" fillId="16" borderId="32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/>
    </xf>
    <xf numFmtId="0" fontId="20" fillId="12" borderId="32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20" fillId="17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20" fillId="15" borderId="34" xfId="0" applyFont="1" applyFill="1" applyBorder="1" applyAlignment="1">
      <alignment horizontal="center" vertical="center"/>
    </xf>
    <xf numFmtId="0" fontId="20" fillId="15" borderId="35" xfId="0" applyFont="1" applyFill="1" applyBorder="1" applyAlignment="1">
      <alignment horizontal="center" vertical="center"/>
    </xf>
    <xf numFmtId="0" fontId="20" fillId="16" borderId="34" xfId="0" applyFont="1" applyFill="1" applyBorder="1" applyAlignment="1">
      <alignment horizontal="center" vertical="center"/>
    </xf>
    <xf numFmtId="0" fontId="20" fillId="16" borderId="35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17" borderId="37" xfId="0" applyFont="1" applyFill="1" applyBorder="1" applyAlignment="1">
      <alignment horizontal="center" vertical="center"/>
    </xf>
    <xf numFmtId="0" fontId="20" fillId="17" borderId="66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6" fillId="0" borderId="0" xfId="1"/>
    <xf numFmtId="0" fontId="0" fillId="0" borderId="1" xfId="0" applyBorder="1" applyAlignment="1">
      <alignment horizontal="center" vertical="center" wrapText="1"/>
    </xf>
    <xf numFmtId="0" fontId="0" fillId="0" borderId="0" xfId="0" applyFont="1"/>
    <xf numFmtId="0" fontId="21" fillId="4" borderId="0" xfId="0" applyFont="1" applyFill="1" applyBorder="1"/>
    <xf numFmtId="0" fontId="0" fillId="4" borderId="0" xfId="0" applyFill="1" applyBorder="1"/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6"/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30" fillId="14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2" borderId="1" xfId="0" applyFont="1" applyFill="1" applyBorder="1" applyAlignment="1">
      <alignment horizontal="center" vertical="center"/>
    </xf>
    <xf numFmtId="0" fontId="28" fillId="12" borderId="3" xfId="0" applyFont="1" applyFill="1" applyBorder="1" applyAlignment="1">
      <alignment horizontal="center" vertical="center" wrapText="1"/>
    </xf>
    <xf numFmtId="0" fontId="24" fillId="0" borderId="0" xfId="7"/>
    <xf numFmtId="0" fontId="25" fillId="0" borderId="9" xfId="7" applyFont="1" applyBorder="1" applyAlignment="1">
      <alignment horizontal="center" wrapText="1"/>
    </xf>
    <xf numFmtId="0" fontId="25" fillId="0" borderId="11" xfId="7" applyFont="1" applyBorder="1" applyAlignment="1">
      <alignment horizontal="center" wrapText="1"/>
    </xf>
    <xf numFmtId="0" fontId="25" fillId="0" borderId="10" xfId="7" applyFont="1" applyBorder="1" applyAlignment="1">
      <alignment horizontal="center" wrapText="1"/>
    </xf>
    <xf numFmtId="0" fontId="25" fillId="9" borderId="13" xfId="7" applyFont="1" applyFill="1" applyBorder="1" applyAlignment="1">
      <alignment horizontal="left" vertical="top" wrapText="1"/>
    </xf>
    <xf numFmtId="164" fontId="27" fillId="0" borderId="14" xfId="7" applyNumberFormat="1" applyFont="1" applyBorder="1" applyAlignment="1">
      <alignment horizontal="right" vertical="top"/>
    </xf>
    <xf numFmtId="0" fontId="27" fillId="0" borderId="16" xfId="7" applyFont="1" applyBorder="1" applyAlignment="1">
      <alignment horizontal="right" vertical="top"/>
    </xf>
    <xf numFmtId="165" fontId="27" fillId="0" borderId="16" xfId="7" applyNumberFormat="1" applyFont="1" applyBorder="1" applyAlignment="1">
      <alignment horizontal="right" vertical="top"/>
    </xf>
    <xf numFmtId="0" fontId="27" fillId="0" borderId="15" xfId="7" applyFont="1" applyBorder="1" applyAlignment="1">
      <alignment horizontal="right" vertical="top"/>
    </xf>
    <xf numFmtId="0" fontId="25" fillId="9" borderId="21" xfId="7" applyFont="1" applyFill="1" applyBorder="1" applyAlignment="1">
      <alignment horizontal="left" vertical="top" wrapText="1"/>
    </xf>
    <xf numFmtId="165" fontId="27" fillId="0" borderId="26" xfId="7" applyNumberFormat="1" applyFont="1" applyBorder="1" applyAlignment="1">
      <alignment horizontal="right" vertical="top"/>
    </xf>
    <xf numFmtId="0" fontId="25" fillId="9" borderId="40" xfId="7" applyFont="1" applyFill="1" applyBorder="1" applyAlignment="1">
      <alignment horizontal="left" vertical="top" wrapText="1"/>
    </xf>
    <xf numFmtId="0" fontId="27" fillId="0" borderId="22" xfId="7" applyFont="1" applyBorder="1" applyAlignment="1">
      <alignment horizontal="right" vertical="top"/>
    </xf>
    <xf numFmtId="164" fontId="27" fillId="0" borderId="26" xfId="7" applyNumberFormat="1" applyFont="1" applyBorder="1" applyAlignment="1">
      <alignment horizontal="right" vertical="top"/>
    </xf>
    <xf numFmtId="0" fontId="27" fillId="0" borderId="26" xfId="7" applyFont="1" applyBorder="1" applyAlignment="1">
      <alignment horizontal="right" vertical="top"/>
    </xf>
    <xf numFmtId="0" fontId="27" fillId="0" borderId="23" xfId="7" applyFont="1" applyBorder="1" applyAlignment="1">
      <alignment horizontal="right" vertical="top"/>
    </xf>
    <xf numFmtId="165" fontId="27" fillId="0" borderId="22" xfId="7" applyNumberFormat="1" applyFont="1" applyBorder="1" applyAlignment="1">
      <alignment horizontal="right" vertical="top"/>
    </xf>
    <xf numFmtId="164" fontId="27" fillId="0" borderId="23" xfId="7" applyNumberFormat="1" applyFont="1" applyBorder="1" applyAlignment="1">
      <alignment horizontal="right" vertical="top"/>
    </xf>
    <xf numFmtId="0" fontId="27" fillId="0" borderId="23" xfId="7" applyFont="1" applyBorder="1" applyAlignment="1">
      <alignment horizontal="left" vertical="top" wrapText="1"/>
    </xf>
    <xf numFmtId="0" fontId="25" fillId="9" borderId="17" xfId="7" applyFont="1" applyFill="1" applyBorder="1" applyAlignment="1">
      <alignment horizontal="left" vertical="top" wrapText="1"/>
    </xf>
    <xf numFmtId="164" fontId="27" fillId="0" borderId="18" xfId="7" applyNumberFormat="1" applyFont="1" applyBorder="1" applyAlignment="1">
      <alignment horizontal="right" vertical="top"/>
    </xf>
    <xf numFmtId="164" fontId="27" fillId="0" borderId="20" xfId="7" applyNumberFormat="1" applyFont="1" applyBorder="1" applyAlignment="1">
      <alignment horizontal="right" vertical="top"/>
    </xf>
    <xf numFmtId="164" fontId="27" fillId="0" borderId="19" xfId="7" applyNumberFormat="1" applyFont="1" applyBorder="1" applyAlignment="1">
      <alignment horizontal="right" vertical="top"/>
    </xf>
    <xf numFmtId="0" fontId="25" fillId="9" borderId="12" xfId="7" applyFont="1" applyFill="1" applyBorder="1" applyAlignment="1">
      <alignment horizontal="left" vertical="top" wrapText="1"/>
    </xf>
    <xf numFmtId="0" fontId="25" fillId="0" borderId="8" xfId="7" applyFont="1" applyBorder="1" applyAlignment="1">
      <alignment horizontal="left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4" fillId="0" borderId="1" xfId="7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8"/>
    <xf numFmtId="0" fontId="25" fillId="0" borderId="9" xfId="8" applyFont="1" applyBorder="1" applyAlignment="1">
      <alignment horizontal="center" wrapText="1"/>
    </xf>
    <xf numFmtId="0" fontId="25" fillId="0" borderId="10" xfId="8" applyFont="1" applyBorder="1" applyAlignment="1">
      <alignment horizontal="center" wrapText="1"/>
    </xf>
    <xf numFmtId="165" fontId="27" fillId="0" borderId="70" xfId="8" applyNumberFormat="1" applyFont="1" applyBorder="1" applyAlignment="1">
      <alignment horizontal="right" vertical="top"/>
    </xf>
    <xf numFmtId="164" fontId="27" fillId="0" borderId="71" xfId="8" applyNumberFormat="1" applyFont="1" applyBorder="1" applyAlignment="1">
      <alignment horizontal="right" vertical="top"/>
    </xf>
    <xf numFmtId="0" fontId="25" fillId="0" borderId="11" xfId="8" applyFont="1" applyBorder="1" applyAlignment="1">
      <alignment horizontal="center" wrapText="1"/>
    </xf>
    <xf numFmtId="0" fontId="25" fillId="9" borderId="13" xfId="8" applyFont="1" applyFill="1" applyBorder="1" applyAlignment="1">
      <alignment horizontal="left" vertical="top" wrapText="1"/>
    </xf>
    <xf numFmtId="166" fontId="27" fillId="0" borderId="14" xfId="8" applyNumberFormat="1" applyFont="1" applyBorder="1" applyAlignment="1">
      <alignment horizontal="right" vertical="top"/>
    </xf>
    <xf numFmtId="165" fontId="27" fillId="0" borderId="16" xfId="8" applyNumberFormat="1" applyFont="1" applyBorder="1" applyAlignment="1">
      <alignment horizontal="right" vertical="top"/>
    </xf>
    <xf numFmtId="165" fontId="27" fillId="0" borderId="15" xfId="8" applyNumberFormat="1" applyFont="1" applyBorder="1" applyAlignment="1">
      <alignment horizontal="right" vertical="top"/>
    </xf>
    <xf numFmtId="0" fontId="25" fillId="9" borderId="21" xfId="8" applyFont="1" applyFill="1" applyBorder="1" applyAlignment="1">
      <alignment horizontal="left" vertical="top" wrapText="1"/>
    </xf>
    <xf numFmtId="166" fontId="27" fillId="0" borderId="22" xfId="8" applyNumberFormat="1" applyFont="1" applyBorder="1" applyAlignment="1">
      <alignment horizontal="right" vertical="top"/>
    </xf>
    <xf numFmtId="165" fontId="27" fillId="0" borderId="26" xfId="8" applyNumberFormat="1" applyFont="1" applyBorder="1" applyAlignment="1">
      <alignment horizontal="right" vertical="top"/>
    </xf>
    <xf numFmtId="165" fontId="27" fillId="0" borderId="23" xfId="8" applyNumberFormat="1" applyFont="1" applyBorder="1" applyAlignment="1">
      <alignment horizontal="right" vertical="top"/>
    </xf>
    <xf numFmtId="0" fontId="25" fillId="9" borderId="17" xfId="8" applyFont="1" applyFill="1" applyBorder="1" applyAlignment="1">
      <alignment horizontal="left" vertical="top" wrapText="1"/>
    </xf>
    <xf numFmtId="166" fontId="27" fillId="0" borderId="18" xfId="8" applyNumberFormat="1" applyFont="1" applyBorder="1" applyAlignment="1">
      <alignment horizontal="right" vertical="top"/>
    </xf>
    <xf numFmtId="165" fontId="27" fillId="0" borderId="20" xfId="8" applyNumberFormat="1" applyFont="1" applyBorder="1" applyAlignment="1">
      <alignment horizontal="right" vertical="top"/>
    </xf>
    <xf numFmtId="165" fontId="27" fillId="0" borderId="19" xfId="8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168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/>
    <xf numFmtId="0" fontId="20" fillId="0" borderId="7" xfId="0" applyFont="1" applyBorder="1" applyAlignment="1">
      <alignment vertical="center"/>
    </xf>
    <xf numFmtId="168" fontId="20" fillId="0" borderId="5" xfId="0" applyNumberFormat="1" applyFont="1" applyBorder="1" applyAlignment="1">
      <alignment horizontal="center"/>
    </xf>
    <xf numFmtId="0" fontId="20" fillId="0" borderId="5" xfId="0" applyFont="1" applyBorder="1"/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20" fillId="0" borderId="1" xfId="0" applyNumberFormat="1" applyFont="1" applyBorder="1" applyAlignment="1">
      <alignment horizontal="center"/>
    </xf>
    <xf numFmtId="0" fontId="1" fillId="4" borderId="0" xfId="0" applyFont="1" applyFill="1" applyBorder="1" applyAlignment="1"/>
    <xf numFmtId="168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14" borderId="1" xfId="0" quotePrefix="1" applyFont="1" applyFill="1" applyBorder="1" applyAlignment="1">
      <alignment horizontal="center" vertical="center"/>
    </xf>
    <xf numFmtId="0" fontId="8" fillId="5" borderId="72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6" fillId="0" borderId="0" xfId="9"/>
    <xf numFmtId="0" fontId="10" fillId="0" borderId="9" xfId="9" applyFont="1" applyBorder="1" applyAlignment="1">
      <alignment horizontal="center" wrapText="1"/>
    </xf>
    <xf numFmtId="0" fontId="10" fillId="0" borderId="11" xfId="9" applyFont="1" applyBorder="1" applyAlignment="1">
      <alignment horizontal="center" wrapText="1"/>
    </xf>
    <xf numFmtId="0" fontId="10" fillId="0" borderId="10" xfId="9" applyFont="1" applyBorder="1" applyAlignment="1">
      <alignment horizontal="center" wrapText="1"/>
    </xf>
    <xf numFmtId="0" fontId="10" fillId="9" borderId="13" xfId="9" applyFont="1" applyFill="1" applyBorder="1" applyAlignment="1">
      <alignment horizontal="left" vertical="top" wrapText="1"/>
    </xf>
    <xf numFmtId="164" fontId="11" fillId="0" borderId="14" xfId="9" applyNumberFormat="1" applyFont="1" applyBorder="1" applyAlignment="1">
      <alignment horizontal="right" vertical="top"/>
    </xf>
    <xf numFmtId="166" fontId="11" fillId="0" borderId="16" xfId="9" applyNumberFormat="1" applyFont="1" applyBorder="1" applyAlignment="1">
      <alignment horizontal="right" vertical="top"/>
    </xf>
    <xf numFmtId="169" fontId="11" fillId="0" borderId="16" xfId="9" applyNumberFormat="1" applyFont="1" applyBorder="1" applyAlignment="1">
      <alignment horizontal="right" vertical="top"/>
    </xf>
    <xf numFmtId="170" fontId="11" fillId="0" borderId="15" xfId="9" applyNumberFormat="1" applyFont="1" applyBorder="1" applyAlignment="1">
      <alignment horizontal="right" vertical="top"/>
    </xf>
    <xf numFmtId="0" fontId="10" fillId="9" borderId="21" xfId="9" applyFont="1" applyFill="1" applyBorder="1" applyAlignment="1">
      <alignment horizontal="left" vertical="top" wrapText="1"/>
    </xf>
    <xf numFmtId="164" fontId="11" fillId="0" borderId="22" xfId="9" applyNumberFormat="1" applyFont="1" applyBorder="1" applyAlignment="1">
      <alignment horizontal="right" vertical="top"/>
    </xf>
    <xf numFmtId="166" fontId="11" fillId="0" borderId="26" xfId="9" applyNumberFormat="1" applyFont="1" applyBorder="1" applyAlignment="1">
      <alignment horizontal="right" vertical="top"/>
    </xf>
    <xf numFmtId="169" fontId="11" fillId="0" borderId="26" xfId="9" applyNumberFormat="1" applyFont="1" applyBorder="1" applyAlignment="1">
      <alignment horizontal="right" vertical="top"/>
    </xf>
    <xf numFmtId="170" fontId="11" fillId="0" borderId="23" xfId="9" applyNumberFormat="1" applyFont="1" applyBorder="1" applyAlignment="1">
      <alignment horizontal="right" vertical="top"/>
    </xf>
    <xf numFmtId="0" fontId="10" fillId="9" borderId="17" xfId="9" applyFont="1" applyFill="1" applyBorder="1" applyAlignment="1">
      <alignment horizontal="left" vertical="top" wrapText="1"/>
    </xf>
    <xf numFmtId="164" fontId="11" fillId="0" borderId="18" xfId="9" applyNumberFormat="1" applyFont="1" applyBorder="1" applyAlignment="1">
      <alignment horizontal="right" vertical="top"/>
    </xf>
    <xf numFmtId="0" fontId="11" fillId="0" borderId="20" xfId="9" applyFont="1" applyBorder="1" applyAlignment="1">
      <alignment horizontal="left" vertical="top" wrapText="1"/>
    </xf>
    <xf numFmtId="0" fontId="11" fillId="0" borderId="19" xfId="9" applyFont="1" applyBorder="1" applyAlignment="1">
      <alignment horizontal="left" vertical="top" wrapText="1"/>
    </xf>
    <xf numFmtId="0" fontId="6" fillId="0" borderId="0" xfId="10"/>
    <xf numFmtId="0" fontId="10" fillId="0" borderId="9" xfId="10" applyFont="1" applyBorder="1" applyAlignment="1">
      <alignment horizontal="center" wrapText="1"/>
    </xf>
    <xf numFmtId="0" fontId="10" fillId="0" borderId="11" xfId="10" applyFont="1" applyBorder="1" applyAlignment="1">
      <alignment horizontal="center" wrapText="1"/>
    </xf>
    <xf numFmtId="0" fontId="10" fillId="0" borderId="10" xfId="10" applyFont="1" applyBorder="1" applyAlignment="1">
      <alignment horizontal="center" wrapText="1"/>
    </xf>
    <xf numFmtId="0" fontId="10" fillId="9" borderId="13" xfId="10" applyFont="1" applyFill="1" applyBorder="1" applyAlignment="1">
      <alignment horizontal="left" vertical="top" wrapText="1"/>
    </xf>
    <xf numFmtId="165" fontId="11" fillId="0" borderId="14" xfId="10" applyNumberFormat="1" applyFont="1" applyBorder="1" applyAlignment="1">
      <alignment horizontal="right" vertical="top"/>
    </xf>
    <xf numFmtId="164" fontId="11" fillId="0" borderId="16" xfId="10" applyNumberFormat="1" applyFont="1" applyBorder="1" applyAlignment="1">
      <alignment horizontal="right" vertical="top"/>
    </xf>
    <xf numFmtId="165" fontId="11" fillId="0" borderId="15" xfId="10" applyNumberFormat="1" applyFont="1" applyBorder="1" applyAlignment="1">
      <alignment horizontal="right" vertical="top"/>
    </xf>
    <xf numFmtId="165" fontId="11" fillId="0" borderId="16" xfId="10" applyNumberFormat="1" applyFont="1" applyBorder="1" applyAlignment="1">
      <alignment horizontal="right" vertical="top"/>
    </xf>
    <xf numFmtId="0" fontId="10" fillId="9" borderId="17" xfId="10" applyFont="1" applyFill="1" applyBorder="1" applyAlignment="1">
      <alignment horizontal="left" vertical="top" wrapText="1"/>
    </xf>
    <xf numFmtId="165" fontId="11" fillId="0" borderId="18" xfId="10" applyNumberFormat="1" applyFont="1" applyBorder="1" applyAlignment="1">
      <alignment horizontal="right" vertical="top"/>
    </xf>
    <xf numFmtId="164" fontId="11" fillId="0" borderId="20" xfId="10" applyNumberFormat="1" applyFont="1" applyBorder="1" applyAlignment="1">
      <alignment horizontal="right" vertical="top"/>
    </xf>
    <xf numFmtId="165" fontId="11" fillId="0" borderId="19" xfId="10" applyNumberFormat="1" applyFont="1" applyBorder="1" applyAlignment="1">
      <alignment horizontal="right" vertical="top"/>
    </xf>
    <xf numFmtId="165" fontId="11" fillId="0" borderId="20" xfId="10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6" fillId="0" borderId="0" xfId="0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28" fillId="1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9" borderId="21" xfId="2" applyFont="1" applyFill="1" applyBorder="1" applyAlignment="1">
      <alignment horizontal="left" vertical="top" wrapText="1"/>
    </xf>
    <xf numFmtId="0" fontId="10" fillId="9" borderId="17" xfId="2" applyFont="1" applyFill="1" applyBorder="1" applyAlignment="1">
      <alignment horizontal="left" vertical="top" wrapText="1"/>
    </xf>
    <xf numFmtId="0" fontId="10" fillId="0" borderId="11" xfId="3" applyFont="1" applyBorder="1" applyAlignment="1">
      <alignment horizont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4" borderId="0" xfId="0" applyNumberFormat="1" applyFont="1" applyFill="1"/>
    <xf numFmtId="0" fontId="10" fillId="0" borderId="11" xfId="5" applyFont="1" applyBorder="1" applyAlignment="1">
      <alignment horizontal="center" wrapText="1"/>
    </xf>
    <xf numFmtId="0" fontId="10" fillId="0" borderId="10" xfId="5" applyFont="1" applyBorder="1" applyAlignment="1">
      <alignment horizontal="center" wrapText="1"/>
    </xf>
    <xf numFmtId="0" fontId="10" fillId="9" borderId="13" xfId="5" applyFont="1" applyFill="1" applyBorder="1" applyAlignment="1">
      <alignment horizontal="left" vertical="top" wrapText="1"/>
    </xf>
    <xf numFmtId="165" fontId="11" fillId="0" borderId="14" xfId="5" applyNumberFormat="1" applyFont="1" applyBorder="1" applyAlignment="1">
      <alignment horizontal="right" vertical="top"/>
    </xf>
    <xf numFmtId="165" fontId="11" fillId="0" borderId="16" xfId="5" applyNumberFormat="1" applyFont="1" applyBorder="1" applyAlignment="1">
      <alignment horizontal="right" vertical="top"/>
    </xf>
    <xf numFmtId="164" fontId="11" fillId="0" borderId="16" xfId="5" applyNumberFormat="1" applyFont="1" applyBorder="1" applyAlignment="1">
      <alignment horizontal="right" vertical="top"/>
    </xf>
    <xf numFmtId="165" fontId="11" fillId="0" borderId="15" xfId="5" applyNumberFormat="1" applyFont="1" applyBorder="1" applyAlignment="1">
      <alignment horizontal="right" vertical="top"/>
    </xf>
    <xf numFmtId="0" fontId="10" fillId="9" borderId="17" xfId="5" applyFont="1" applyFill="1" applyBorder="1" applyAlignment="1">
      <alignment horizontal="left" vertical="top" wrapText="1"/>
    </xf>
    <xf numFmtId="0" fontId="11" fillId="0" borderId="18" xfId="5" applyFont="1" applyBorder="1" applyAlignment="1">
      <alignment horizontal="left" vertical="top" wrapText="1"/>
    </xf>
    <xf numFmtId="0" fontId="11" fillId="0" borderId="20" xfId="5" applyFont="1" applyBorder="1" applyAlignment="1">
      <alignment horizontal="left" vertical="top" wrapText="1"/>
    </xf>
    <xf numFmtId="165" fontId="11" fillId="0" borderId="20" xfId="5" applyNumberFormat="1" applyFont="1" applyBorder="1" applyAlignment="1">
      <alignment horizontal="right" vertical="top"/>
    </xf>
    <xf numFmtId="165" fontId="11" fillId="0" borderId="19" xfId="5" applyNumberFormat="1" applyFont="1" applyBorder="1" applyAlignment="1">
      <alignment horizontal="right" vertical="top"/>
    </xf>
    <xf numFmtId="1" fontId="16" fillId="4" borderId="1" xfId="0" applyNumberFormat="1" applyFont="1" applyFill="1" applyBorder="1" applyAlignment="1">
      <alignment horizontal="center" vertical="center"/>
    </xf>
    <xf numFmtId="1" fontId="16" fillId="20" borderId="1" xfId="0" applyNumberFormat="1" applyFont="1" applyFill="1" applyBorder="1" applyAlignment="1">
      <alignment horizontal="center" vertical="center"/>
    </xf>
    <xf numFmtId="0" fontId="10" fillId="0" borderId="9" xfId="4" applyFont="1" applyBorder="1" applyAlignment="1">
      <alignment horizontal="center" wrapText="1"/>
    </xf>
    <xf numFmtId="0" fontId="10" fillId="0" borderId="11" xfId="4" applyFont="1" applyBorder="1" applyAlignment="1">
      <alignment horizontal="center" wrapText="1"/>
    </xf>
    <xf numFmtId="0" fontId="10" fillId="0" borderId="10" xfId="4" applyFont="1" applyBorder="1" applyAlignment="1">
      <alignment horizontal="center" wrapText="1"/>
    </xf>
    <xf numFmtId="0" fontId="10" fillId="9" borderId="13" xfId="4" applyFont="1" applyFill="1" applyBorder="1" applyAlignment="1">
      <alignment horizontal="left" vertical="top" wrapText="1"/>
    </xf>
    <xf numFmtId="165" fontId="11" fillId="0" borderId="14" xfId="4" applyNumberFormat="1" applyFont="1" applyBorder="1" applyAlignment="1">
      <alignment horizontal="right" vertical="top"/>
    </xf>
    <xf numFmtId="164" fontId="11" fillId="0" borderId="16" xfId="4" applyNumberFormat="1" applyFont="1" applyBorder="1" applyAlignment="1">
      <alignment horizontal="right" vertical="top"/>
    </xf>
    <xf numFmtId="165" fontId="11" fillId="0" borderId="15" xfId="4" applyNumberFormat="1" applyFont="1" applyBorder="1" applyAlignment="1">
      <alignment horizontal="right" vertical="top"/>
    </xf>
    <xf numFmtId="0" fontId="10" fillId="9" borderId="21" xfId="4" applyFont="1" applyFill="1" applyBorder="1" applyAlignment="1">
      <alignment horizontal="left" vertical="top" wrapText="1"/>
    </xf>
    <xf numFmtId="165" fontId="11" fillId="0" borderId="22" xfId="4" applyNumberFormat="1" applyFont="1" applyBorder="1" applyAlignment="1">
      <alignment horizontal="right" vertical="top"/>
    </xf>
    <xf numFmtId="164" fontId="11" fillId="0" borderId="26" xfId="4" applyNumberFormat="1" applyFont="1" applyBorder="1" applyAlignment="1">
      <alignment horizontal="right" vertical="top"/>
    </xf>
    <xf numFmtId="165" fontId="11" fillId="0" borderId="23" xfId="4" applyNumberFormat="1" applyFont="1" applyBorder="1" applyAlignment="1">
      <alignment horizontal="right" vertical="top"/>
    </xf>
    <xf numFmtId="165" fontId="11" fillId="0" borderId="26" xfId="4" applyNumberFormat="1" applyFont="1" applyBorder="1" applyAlignment="1">
      <alignment horizontal="right" vertical="top"/>
    </xf>
    <xf numFmtId="0" fontId="10" fillId="9" borderId="17" xfId="4" applyFont="1" applyFill="1" applyBorder="1" applyAlignment="1">
      <alignment horizontal="left" vertical="top" wrapText="1"/>
    </xf>
    <xf numFmtId="165" fontId="11" fillId="0" borderId="18" xfId="4" applyNumberFormat="1" applyFont="1" applyBorder="1" applyAlignment="1">
      <alignment horizontal="right" vertical="top"/>
    </xf>
    <xf numFmtId="164" fontId="11" fillId="0" borderId="20" xfId="4" applyNumberFormat="1" applyFont="1" applyBorder="1" applyAlignment="1">
      <alignment horizontal="right" vertical="top"/>
    </xf>
    <xf numFmtId="165" fontId="11" fillId="0" borderId="19" xfId="4" applyNumberFormat="1" applyFont="1" applyBorder="1" applyAlignment="1">
      <alignment horizontal="right" vertical="top"/>
    </xf>
    <xf numFmtId="1" fontId="0" fillId="0" borderId="0" xfId="0" applyNumberFormat="1" applyBorder="1"/>
    <xf numFmtId="0" fontId="37" fillId="0" borderId="73" xfId="0" applyFont="1" applyBorder="1" applyAlignment="1">
      <alignment vertical="center" wrapText="1"/>
    </xf>
    <xf numFmtId="0" fontId="38" fillId="7" borderId="73" xfId="0" applyFont="1" applyFill="1" applyBorder="1" applyAlignment="1">
      <alignment vertical="center" wrapText="1"/>
    </xf>
    <xf numFmtId="0" fontId="38" fillId="7" borderId="74" xfId="0" applyFont="1" applyFill="1" applyBorder="1" applyAlignment="1">
      <alignment horizontal="center" vertical="center" wrapText="1"/>
    </xf>
    <xf numFmtId="0" fontId="38" fillId="7" borderId="73" xfId="0" applyFont="1" applyFill="1" applyBorder="1" applyAlignment="1">
      <alignment horizontal="center" vertical="center" wrapText="1"/>
    </xf>
    <xf numFmtId="0" fontId="38" fillId="21" borderId="76" xfId="0" applyFont="1" applyFill="1" applyBorder="1" applyAlignment="1">
      <alignment vertical="center" wrapText="1"/>
    </xf>
    <xf numFmtId="0" fontId="39" fillId="7" borderId="77" xfId="0" applyFont="1" applyFill="1" applyBorder="1" applyAlignment="1">
      <alignment horizontal="right" vertical="center" wrapText="1"/>
    </xf>
    <xf numFmtId="3" fontId="39" fillId="7" borderId="77" xfId="0" applyNumberFormat="1" applyFont="1" applyFill="1" applyBorder="1" applyAlignment="1">
      <alignment horizontal="right" vertical="center" wrapText="1"/>
    </xf>
    <xf numFmtId="3" fontId="39" fillId="7" borderId="76" xfId="0" applyNumberFormat="1" applyFont="1" applyFill="1" applyBorder="1" applyAlignment="1">
      <alignment horizontal="right" vertical="center" wrapText="1"/>
    </xf>
    <xf numFmtId="0" fontId="38" fillId="21" borderId="75" xfId="0" applyFont="1" applyFill="1" applyBorder="1" applyAlignment="1">
      <alignment vertical="center" wrapText="1"/>
    </xf>
    <xf numFmtId="0" fontId="39" fillId="7" borderId="78" xfId="0" applyFont="1" applyFill="1" applyBorder="1" applyAlignment="1">
      <alignment horizontal="right" vertical="center" wrapText="1"/>
    </xf>
    <xf numFmtId="3" fontId="39" fillId="7" borderId="78" xfId="0" applyNumberFormat="1" applyFont="1" applyFill="1" applyBorder="1" applyAlignment="1">
      <alignment horizontal="right" vertical="center" wrapText="1"/>
    </xf>
    <xf numFmtId="3" fontId="39" fillId="7" borderId="75" xfId="0" applyNumberFormat="1" applyFont="1" applyFill="1" applyBorder="1" applyAlignment="1">
      <alignment horizontal="right" vertical="center" wrapText="1"/>
    </xf>
    <xf numFmtId="0" fontId="0" fillId="0" borderId="41" xfId="0" applyBorder="1"/>
    <xf numFmtId="0" fontId="6" fillId="0" borderId="0" xfId="11"/>
    <xf numFmtId="0" fontId="10" fillId="0" borderId="9" xfId="11" applyFont="1" applyBorder="1" applyAlignment="1">
      <alignment horizontal="center" wrapText="1"/>
    </xf>
    <xf numFmtId="0" fontId="10" fillId="0" borderId="11" xfId="11" applyFont="1" applyBorder="1" applyAlignment="1">
      <alignment horizontal="center" wrapText="1"/>
    </xf>
    <xf numFmtId="0" fontId="10" fillId="0" borderId="10" xfId="11" applyFont="1" applyBorder="1" applyAlignment="1">
      <alignment horizontal="center" wrapText="1"/>
    </xf>
    <xf numFmtId="0" fontId="10" fillId="9" borderId="13" xfId="11" applyFont="1" applyFill="1" applyBorder="1" applyAlignment="1">
      <alignment horizontal="left" vertical="top" wrapText="1"/>
    </xf>
    <xf numFmtId="165" fontId="11" fillId="0" borderId="14" xfId="11" applyNumberFormat="1" applyFont="1" applyBorder="1" applyAlignment="1">
      <alignment horizontal="right" vertical="top"/>
    </xf>
    <xf numFmtId="164" fontId="11" fillId="0" borderId="16" xfId="11" applyNumberFormat="1" applyFont="1" applyBorder="1" applyAlignment="1">
      <alignment horizontal="right" vertical="top"/>
    </xf>
    <xf numFmtId="165" fontId="11" fillId="0" borderId="15" xfId="11" applyNumberFormat="1" applyFont="1" applyBorder="1" applyAlignment="1">
      <alignment horizontal="right" vertical="top"/>
    </xf>
    <xf numFmtId="0" fontId="10" fillId="9" borderId="21" xfId="11" applyFont="1" applyFill="1" applyBorder="1" applyAlignment="1">
      <alignment horizontal="left" vertical="top" wrapText="1"/>
    </xf>
    <xf numFmtId="165" fontId="11" fillId="0" borderId="22" xfId="11" applyNumberFormat="1" applyFont="1" applyBorder="1" applyAlignment="1">
      <alignment horizontal="right" vertical="top"/>
    </xf>
    <xf numFmtId="164" fontId="11" fillId="0" borderId="26" xfId="11" applyNumberFormat="1" applyFont="1" applyBorder="1" applyAlignment="1">
      <alignment horizontal="right" vertical="top"/>
    </xf>
    <xf numFmtId="165" fontId="11" fillId="0" borderId="23" xfId="11" applyNumberFormat="1" applyFont="1" applyBorder="1" applyAlignment="1">
      <alignment horizontal="right" vertical="top"/>
    </xf>
    <xf numFmtId="165" fontId="11" fillId="0" borderId="26" xfId="11" applyNumberFormat="1" applyFont="1" applyBorder="1" applyAlignment="1">
      <alignment horizontal="right" vertical="top"/>
    </xf>
    <xf numFmtId="0" fontId="10" fillId="9" borderId="17" xfId="11" applyFont="1" applyFill="1" applyBorder="1" applyAlignment="1">
      <alignment horizontal="left" vertical="top" wrapText="1"/>
    </xf>
    <xf numFmtId="165" fontId="11" fillId="0" borderId="18" xfId="11" applyNumberFormat="1" applyFont="1" applyBorder="1" applyAlignment="1">
      <alignment horizontal="right" vertical="top"/>
    </xf>
    <xf numFmtId="164" fontId="11" fillId="0" borderId="20" xfId="11" applyNumberFormat="1" applyFont="1" applyBorder="1" applyAlignment="1">
      <alignment horizontal="right" vertical="top"/>
    </xf>
    <xf numFmtId="165" fontId="11" fillId="0" borderId="19" xfId="11" applyNumberFormat="1" applyFont="1" applyBorder="1" applyAlignment="1">
      <alignment horizontal="right" vertical="top"/>
    </xf>
    <xf numFmtId="0" fontId="0" fillId="2" borderId="0" xfId="0" applyFill="1" applyAlignment="1">
      <alignment horizontal="center" vertical="center"/>
    </xf>
    <xf numFmtId="0" fontId="6" fillId="0" borderId="0" xfId="12"/>
    <xf numFmtId="0" fontId="10" fillId="0" borderId="8" xfId="12" applyFont="1" applyBorder="1" applyAlignment="1">
      <alignment horizontal="center" wrapText="1"/>
    </xf>
    <xf numFmtId="164" fontId="11" fillId="0" borderId="13" xfId="12" applyNumberFormat="1" applyFont="1" applyBorder="1" applyAlignment="1">
      <alignment horizontal="right" vertical="top"/>
    </xf>
    <xf numFmtId="0" fontId="10" fillId="9" borderId="21" xfId="12" applyFont="1" applyFill="1" applyBorder="1" applyAlignment="1">
      <alignment horizontal="left" vertical="top" wrapText="1"/>
    </xf>
    <xf numFmtId="171" fontId="11" fillId="0" borderId="21" xfId="12" applyNumberFormat="1" applyFont="1" applyBorder="1" applyAlignment="1">
      <alignment horizontal="right" vertical="top"/>
    </xf>
    <xf numFmtId="172" fontId="11" fillId="0" borderId="21" xfId="12" applyNumberFormat="1" applyFont="1" applyBorder="1" applyAlignment="1">
      <alignment horizontal="right" vertical="top"/>
    </xf>
    <xf numFmtId="165" fontId="11" fillId="0" borderId="21" xfId="12" applyNumberFormat="1" applyFont="1" applyBorder="1" applyAlignment="1">
      <alignment horizontal="right" vertical="top"/>
    </xf>
    <xf numFmtId="0" fontId="11" fillId="0" borderId="17" xfId="12" applyFont="1" applyBorder="1" applyAlignment="1">
      <alignment horizontal="right" vertical="top"/>
    </xf>
    <xf numFmtId="0" fontId="6" fillId="0" borderId="0" xfId="13"/>
    <xf numFmtId="0" fontId="10" fillId="0" borderId="9" xfId="13" applyFont="1" applyBorder="1" applyAlignment="1">
      <alignment horizontal="center" wrapText="1"/>
    </xf>
    <xf numFmtId="0" fontId="10" fillId="0" borderId="11" xfId="13" applyFont="1" applyBorder="1" applyAlignment="1">
      <alignment horizontal="center" wrapText="1"/>
    </xf>
    <xf numFmtId="0" fontId="10" fillId="0" borderId="10" xfId="13" applyFont="1" applyBorder="1" applyAlignment="1">
      <alignment horizontal="center" wrapText="1"/>
    </xf>
    <xf numFmtId="0" fontId="10" fillId="9" borderId="13" xfId="13" applyFont="1" applyFill="1" applyBorder="1" applyAlignment="1">
      <alignment horizontal="left" vertical="top" wrapText="1"/>
    </xf>
    <xf numFmtId="165" fontId="11" fillId="0" borderId="14" xfId="13" applyNumberFormat="1" applyFont="1" applyBorder="1" applyAlignment="1">
      <alignment horizontal="right" vertical="top"/>
    </xf>
    <xf numFmtId="164" fontId="11" fillId="0" borderId="16" xfId="13" applyNumberFormat="1" applyFont="1" applyBorder="1" applyAlignment="1">
      <alignment horizontal="right" vertical="top"/>
    </xf>
    <xf numFmtId="165" fontId="11" fillId="0" borderId="16" xfId="13" applyNumberFormat="1" applyFont="1" applyBorder="1" applyAlignment="1">
      <alignment horizontal="right" vertical="top"/>
    </xf>
    <xf numFmtId="165" fontId="11" fillId="0" borderId="15" xfId="13" applyNumberFormat="1" applyFont="1" applyBorder="1" applyAlignment="1">
      <alignment horizontal="right" vertical="top"/>
    </xf>
    <xf numFmtId="0" fontId="10" fillId="9" borderId="21" xfId="13" applyFont="1" applyFill="1" applyBorder="1" applyAlignment="1">
      <alignment horizontal="left" vertical="top" wrapText="1"/>
    </xf>
    <xf numFmtId="165" fontId="11" fillId="0" borderId="22" xfId="13" applyNumberFormat="1" applyFont="1" applyBorder="1" applyAlignment="1">
      <alignment horizontal="right" vertical="top"/>
    </xf>
    <xf numFmtId="164" fontId="11" fillId="0" borderId="26" xfId="13" applyNumberFormat="1" applyFont="1" applyBorder="1" applyAlignment="1">
      <alignment horizontal="right" vertical="top"/>
    </xf>
    <xf numFmtId="165" fontId="11" fillId="0" borderId="26" xfId="13" applyNumberFormat="1" applyFont="1" applyBorder="1" applyAlignment="1">
      <alignment horizontal="right" vertical="top"/>
    </xf>
    <xf numFmtId="165" fontId="11" fillId="0" borderId="23" xfId="13" applyNumberFormat="1" applyFont="1" applyBorder="1" applyAlignment="1">
      <alignment horizontal="right" vertical="top"/>
    </xf>
    <xf numFmtId="0" fontId="10" fillId="9" borderId="40" xfId="13" applyFont="1" applyFill="1" applyBorder="1" applyAlignment="1">
      <alignment horizontal="left" vertical="top" wrapText="1"/>
    </xf>
    <xf numFmtId="165" fontId="11" fillId="0" borderId="80" xfId="13" applyNumberFormat="1" applyFont="1" applyBorder="1" applyAlignment="1">
      <alignment horizontal="right" vertical="top"/>
    </xf>
    <xf numFmtId="164" fontId="11" fillId="0" borderId="81" xfId="13" applyNumberFormat="1" applyFont="1" applyBorder="1" applyAlignment="1">
      <alignment horizontal="right" vertical="top"/>
    </xf>
    <xf numFmtId="165" fontId="11" fillId="0" borderId="81" xfId="13" applyNumberFormat="1" applyFont="1" applyBorder="1" applyAlignment="1">
      <alignment horizontal="right" vertical="top"/>
    </xf>
    <xf numFmtId="0" fontId="11" fillId="0" borderId="81" xfId="13" applyFont="1" applyBorder="1" applyAlignment="1">
      <alignment horizontal="left" vertical="top" wrapText="1"/>
    </xf>
    <xf numFmtId="0" fontId="11" fillId="0" borderId="82" xfId="13" applyFont="1" applyBorder="1" applyAlignment="1">
      <alignment horizontal="left" vertical="top" wrapText="1"/>
    </xf>
    <xf numFmtId="165" fontId="11" fillId="0" borderId="18" xfId="13" applyNumberFormat="1" applyFont="1" applyBorder="1" applyAlignment="1">
      <alignment horizontal="right" vertical="top"/>
    </xf>
    <xf numFmtId="164" fontId="11" fillId="0" borderId="20" xfId="13" applyNumberFormat="1" applyFont="1" applyBorder="1" applyAlignment="1">
      <alignment horizontal="right" vertical="top"/>
    </xf>
    <xf numFmtId="0" fontId="11" fillId="0" borderId="20" xfId="13" applyFont="1" applyBorder="1" applyAlignment="1">
      <alignment horizontal="left" vertical="top" wrapText="1"/>
    </xf>
    <xf numFmtId="0" fontId="11" fillId="0" borderId="19" xfId="13" applyFont="1" applyBorder="1" applyAlignment="1">
      <alignment horizontal="left" vertical="top" wrapText="1"/>
    </xf>
    <xf numFmtId="165" fontId="11" fillId="10" borderId="82" xfId="13" applyNumberFormat="1" applyFont="1" applyFill="1" applyBorder="1" applyAlignment="1">
      <alignment horizontal="right" vertical="top"/>
    </xf>
    <xf numFmtId="0" fontId="6" fillId="0" borderId="0" xfId="14"/>
    <xf numFmtId="0" fontId="10" fillId="0" borderId="9" xfId="14" applyFont="1" applyBorder="1" applyAlignment="1">
      <alignment horizontal="center" wrapText="1"/>
    </xf>
    <xf numFmtId="0" fontId="10" fillId="0" borderId="11" xfId="14" applyFont="1" applyBorder="1" applyAlignment="1">
      <alignment horizontal="center" wrapText="1"/>
    </xf>
    <xf numFmtId="0" fontId="10" fillId="0" borderId="10" xfId="14" applyFont="1" applyBorder="1" applyAlignment="1">
      <alignment horizontal="center" wrapText="1"/>
    </xf>
    <xf numFmtId="0" fontId="10" fillId="9" borderId="13" xfId="14" applyFont="1" applyFill="1" applyBorder="1" applyAlignment="1">
      <alignment horizontal="left" vertical="top" wrapText="1"/>
    </xf>
    <xf numFmtId="165" fontId="11" fillId="0" borderId="14" xfId="14" applyNumberFormat="1" applyFont="1" applyBorder="1" applyAlignment="1">
      <alignment horizontal="right" vertical="top"/>
    </xf>
    <xf numFmtId="164" fontId="11" fillId="0" borderId="16" xfId="14" applyNumberFormat="1" applyFont="1" applyBorder="1" applyAlignment="1">
      <alignment horizontal="right" vertical="top"/>
    </xf>
    <xf numFmtId="165" fontId="11" fillId="0" borderId="16" xfId="14" applyNumberFormat="1" applyFont="1" applyBorder="1" applyAlignment="1">
      <alignment horizontal="right" vertical="top"/>
    </xf>
    <xf numFmtId="0" fontId="11" fillId="0" borderId="15" xfId="14" applyFont="1" applyBorder="1" applyAlignment="1">
      <alignment horizontal="right" vertical="top"/>
    </xf>
    <xf numFmtId="0" fontId="10" fillId="9" borderId="21" xfId="14" applyFont="1" applyFill="1" applyBorder="1" applyAlignment="1">
      <alignment horizontal="left" vertical="top" wrapText="1"/>
    </xf>
    <xf numFmtId="165" fontId="11" fillId="0" borderId="22" xfId="14" applyNumberFormat="1" applyFont="1" applyBorder="1" applyAlignment="1">
      <alignment horizontal="right" vertical="top"/>
    </xf>
    <xf numFmtId="164" fontId="11" fillId="0" borderId="26" xfId="14" applyNumberFormat="1" applyFont="1" applyBorder="1" applyAlignment="1">
      <alignment horizontal="right" vertical="top"/>
    </xf>
    <xf numFmtId="165" fontId="11" fillId="0" borderId="26" xfId="14" applyNumberFormat="1" applyFont="1" applyBorder="1" applyAlignment="1">
      <alignment horizontal="right" vertical="top"/>
    </xf>
    <xf numFmtId="0" fontId="11" fillId="0" borderId="26" xfId="14" applyFont="1" applyBorder="1" applyAlignment="1">
      <alignment horizontal="left" vertical="top" wrapText="1"/>
    </xf>
    <xf numFmtId="0" fontId="11" fillId="0" borderId="23" xfId="14" applyFont="1" applyBorder="1" applyAlignment="1">
      <alignment horizontal="left" vertical="top" wrapText="1"/>
    </xf>
    <xf numFmtId="0" fontId="10" fillId="9" borderId="17" xfId="14" applyFont="1" applyFill="1" applyBorder="1" applyAlignment="1">
      <alignment horizontal="left" vertical="top" wrapText="1"/>
    </xf>
    <xf numFmtId="165" fontId="11" fillId="0" borderId="18" xfId="14" applyNumberFormat="1" applyFont="1" applyBorder="1" applyAlignment="1">
      <alignment horizontal="right" vertical="top"/>
    </xf>
    <xf numFmtId="164" fontId="11" fillId="0" borderId="20" xfId="14" applyNumberFormat="1" applyFont="1" applyBorder="1" applyAlignment="1">
      <alignment horizontal="right" vertical="top"/>
    </xf>
    <xf numFmtId="0" fontId="11" fillId="0" borderId="20" xfId="14" applyFont="1" applyBorder="1" applyAlignment="1">
      <alignment horizontal="left" vertical="top" wrapText="1"/>
    </xf>
    <xf numFmtId="0" fontId="11" fillId="0" borderId="19" xfId="14" applyFont="1" applyBorder="1" applyAlignment="1">
      <alignment horizontal="left" vertical="top" wrapText="1"/>
    </xf>
    <xf numFmtId="0" fontId="10" fillId="9" borderId="83" xfId="14" applyFont="1" applyFill="1" applyBorder="1" applyAlignment="1">
      <alignment horizontal="left" vertical="top"/>
    </xf>
    <xf numFmtId="0" fontId="11" fillId="0" borderId="70" xfId="14" applyFont="1" applyBorder="1" applyAlignment="1">
      <alignment horizontal="right" vertical="top"/>
    </xf>
    <xf numFmtId="165" fontId="11" fillId="0" borderId="84" xfId="14" applyNumberFormat="1" applyFont="1" applyBorder="1" applyAlignment="1">
      <alignment horizontal="right" vertical="top"/>
    </xf>
    <xf numFmtId="165" fontId="11" fillId="0" borderId="71" xfId="14" applyNumberFormat="1" applyFont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7" fillId="0" borderId="0" xfId="7" applyFont="1" applyBorder="1" applyAlignment="1">
      <alignment horizontal="left" vertical="top" wrapText="1"/>
    </xf>
    <xf numFmtId="0" fontId="27" fillId="0" borderId="12" xfId="7" applyFont="1" applyBorder="1" applyAlignment="1">
      <alignment horizontal="left" vertical="top" wrapText="1"/>
    </xf>
    <xf numFmtId="0" fontId="25" fillId="9" borderId="40" xfId="7" applyFont="1" applyFill="1" applyBorder="1" applyAlignment="1">
      <alignment horizontal="left" vertical="top" wrapText="1"/>
    </xf>
    <xf numFmtId="0" fontId="25" fillId="9" borderId="21" xfId="7" applyFont="1" applyFill="1" applyBorder="1" applyAlignment="1">
      <alignment horizontal="left" vertical="top" wrapText="1"/>
    </xf>
    <xf numFmtId="0" fontId="25" fillId="9" borderId="17" xfId="7" applyFont="1" applyFill="1" applyBorder="1" applyAlignment="1">
      <alignment horizontal="left" vertical="top" wrapText="1"/>
    </xf>
    <xf numFmtId="0" fontId="7" fillId="0" borderId="0" xfId="7" applyFont="1" applyBorder="1" applyAlignment="1">
      <alignment horizontal="center" vertical="center" wrapText="1"/>
    </xf>
    <xf numFmtId="0" fontId="25" fillId="0" borderId="8" xfId="7" applyFont="1" applyBorder="1" applyAlignment="1">
      <alignment horizontal="left" wrapText="1"/>
    </xf>
    <xf numFmtId="0" fontId="1" fillId="0" borderId="67" xfId="0" applyFont="1" applyBorder="1" applyAlignment="1">
      <alignment horizontal="center" vertical="center" textRotation="90"/>
    </xf>
    <xf numFmtId="0" fontId="1" fillId="0" borderId="68" xfId="0" applyFont="1" applyBorder="1" applyAlignment="1">
      <alignment horizontal="center" vertical="center" textRotation="90"/>
    </xf>
    <xf numFmtId="0" fontId="1" fillId="0" borderId="69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67" xfId="0" applyFont="1" applyBorder="1" applyAlignment="1">
      <alignment horizontal="center" vertical="center" textRotation="90"/>
    </xf>
    <xf numFmtId="0" fontId="3" fillId="0" borderId="68" xfId="0" applyFont="1" applyBorder="1" applyAlignment="1">
      <alignment horizontal="center" vertical="center" textRotation="90"/>
    </xf>
    <xf numFmtId="0" fontId="3" fillId="0" borderId="69" xfId="0" applyFont="1" applyBorder="1" applyAlignment="1">
      <alignment horizontal="center" vertical="center" textRotation="90"/>
    </xf>
    <xf numFmtId="0" fontId="7" fillId="0" borderId="0" xfId="8" applyFont="1" applyBorder="1" applyAlignment="1">
      <alignment horizontal="center" vertical="center" wrapText="1"/>
    </xf>
    <xf numFmtId="0" fontId="25" fillId="0" borderId="8" xfId="8" applyFont="1" applyBorder="1" applyAlignment="1">
      <alignment horizontal="left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12" borderId="29" xfId="0" applyFont="1" applyFill="1" applyBorder="1" applyAlignment="1">
      <alignment horizontal="center"/>
    </xf>
    <xf numFmtId="0" fontId="1" fillId="12" borderId="30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3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/>
    </xf>
    <xf numFmtId="0" fontId="1" fillId="15" borderId="36" xfId="0" applyFont="1" applyFill="1" applyBorder="1" applyAlignment="1">
      <alignment horizontal="center" vertical="center"/>
    </xf>
    <xf numFmtId="0" fontId="1" fillId="16" borderId="29" xfId="0" applyFont="1" applyFill="1" applyBorder="1" applyAlignment="1">
      <alignment horizontal="center" vertical="center"/>
    </xf>
    <xf numFmtId="0" fontId="1" fillId="16" borderId="30" xfId="0" applyFont="1" applyFill="1" applyBorder="1" applyAlignment="1">
      <alignment horizontal="center" vertical="center"/>
    </xf>
    <xf numFmtId="0" fontId="1" fillId="16" borderId="36" xfId="0" applyFont="1" applyFill="1" applyBorder="1" applyAlignment="1">
      <alignment horizontal="center" vertical="center"/>
    </xf>
    <xf numFmtId="0" fontId="1" fillId="15" borderId="31" xfId="0" applyFont="1" applyFill="1" applyBorder="1" applyAlignment="1">
      <alignment horizontal="center" vertical="center"/>
    </xf>
    <xf numFmtId="0" fontId="1" fillId="16" borderId="3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15" borderId="29" xfId="0" applyFont="1" applyFill="1" applyBorder="1" applyAlignment="1">
      <alignment horizontal="center" vertical="center"/>
    </xf>
    <xf numFmtId="0" fontId="20" fillId="15" borderId="30" xfId="0" applyFont="1" applyFill="1" applyBorder="1" applyAlignment="1">
      <alignment horizontal="center" vertical="center"/>
    </xf>
    <xf numFmtId="0" fontId="20" fillId="15" borderId="36" xfId="0" applyFont="1" applyFill="1" applyBorder="1" applyAlignment="1">
      <alignment horizontal="center" vertical="center"/>
    </xf>
    <xf numFmtId="0" fontId="20" fillId="16" borderId="29" xfId="0" applyFont="1" applyFill="1" applyBorder="1" applyAlignment="1">
      <alignment horizontal="center" vertical="center"/>
    </xf>
    <xf numFmtId="0" fontId="20" fillId="16" borderId="30" xfId="0" applyFont="1" applyFill="1" applyBorder="1" applyAlignment="1">
      <alignment horizontal="center" vertical="center"/>
    </xf>
    <xf numFmtId="0" fontId="20" fillId="16" borderId="36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/>
    </xf>
    <xf numFmtId="0" fontId="20" fillId="12" borderId="30" xfId="0" applyFont="1" applyFill="1" applyBorder="1" applyAlignment="1">
      <alignment horizontal="center"/>
    </xf>
    <xf numFmtId="0" fontId="20" fillId="12" borderId="31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 vertical="center"/>
    </xf>
    <xf numFmtId="0" fontId="1" fillId="12" borderId="2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19" borderId="50" xfId="0" applyFont="1" applyFill="1" applyBorder="1" applyAlignment="1">
      <alignment horizontal="center" vertical="center" wrapText="1"/>
    </xf>
    <xf numFmtId="0" fontId="2" fillId="19" borderId="51" xfId="0" applyFont="1" applyFill="1" applyBorder="1" applyAlignment="1">
      <alignment horizontal="center" vertical="center" wrapText="1"/>
    </xf>
    <xf numFmtId="0" fontId="2" fillId="19" borderId="58" xfId="0" applyFont="1" applyFill="1" applyBorder="1" applyAlignment="1">
      <alignment horizontal="center" vertical="center" wrapText="1"/>
    </xf>
    <xf numFmtId="0" fontId="2" fillId="19" borderId="49" xfId="0" applyFont="1" applyFill="1" applyBorder="1" applyAlignment="1">
      <alignment horizontal="center" vertical="center" wrapText="1"/>
    </xf>
    <xf numFmtId="0" fontId="2" fillId="13" borderId="53" xfId="0" applyFont="1" applyFill="1" applyBorder="1" applyAlignment="1">
      <alignment horizontal="center" vertical="center" wrapText="1"/>
    </xf>
    <xf numFmtId="0" fontId="2" fillId="13" borderId="56" xfId="0" applyFont="1" applyFill="1" applyBorder="1" applyAlignment="1">
      <alignment horizontal="center" vertical="center" wrapText="1"/>
    </xf>
    <xf numFmtId="0" fontId="2" fillId="13" borderId="57" xfId="0" applyFont="1" applyFill="1" applyBorder="1" applyAlignment="1">
      <alignment horizontal="center" vertical="center" wrapText="1"/>
    </xf>
    <xf numFmtId="0" fontId="2" fillId="13" borderId="61" xfId="0" applyFont="1" applyFill="1" applyBorder="1" applyAlignment="1">
      <alignment horizontal="center" vertical="center" wrapText="1"/>
    </xf>
    <xf numFmtId="0" fontId="2" fillId="13" borderId="62" xfId="0" applyFont="1" applyFill="1" applyBorder="1" applyAlignment="1">
      <alignment horizontal="center" vertical="center" wrapText="1"/>
    </xf>
    <xf numFmtId="0" fontId="2" fillId="13" borderId="63" xfId="0" applyFont="1" applyFill="1" applyBorder="1" applyAlignment="1">
      <alignment horizontal="center" vertical="center" wrapText="1"/>
    </xf>
    <xf numFmtId="0" fontId="2" fillId="19" borderId="53" xfId="0" applyFont="1" applyFill="1" applyBorder="1" applyAlignment="1">
      <alignment horizontal="center" vertical="center" wrapText="1"/>
    </xf>
    <xf numFmtId="0" fontId="2" fillId="19" borderId="54" xfId="0" applyFont="1" applyFill="1" applyBorder="1" applyAlignment="1">
      <alignment horizontal="center" vertical="center" wrapText="1"/>
    </xf>
    <xf numFmtId="0" fontId="2" fillId="13" borderId="64" xfId="0" applyFont="1" applyFill="1" applyBorder="1" applyAlignment="1">
      <alignment horizontal="center" vertical="center" wrapText="1"/>
    </xf>
    <xf numFmtId="0" fontId="2" fillId="13" borderId="4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0" xfId="9" applyFont="1" applyBorder="1" applyAlignment="1">
      <alignment horizontal="center" vertical="center" wrapText="1"/>
    </xf>
    <xf numFmtId="0" fontId="10" fillId="0" borderId="8" xfId="9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6" applyFont="1" applyBorder="1" applyAlignment="1">
      <alignment horizontal="left" vertical="top" wrapText="1"/>
    </xf>
    <xf numFmtId="0" fontId="7" fillId="0" borderId="0" xfId="10" applyFont="1" applyBorder="1" applyAlignment="1">
      <alignment horizontal="center" vertical="center" wrapText="1"/>
    </xf>
    <xf numFmtId="0" fontId="10" fillId="0" borderId="0" xfId="10" applyFont="1" applyBorder="1" applyAlignment="1">
      <alignment horizontal="left" wrapText="1"/>
    </xf>
    <xf numFmtId="0" fontId="10" fillId="0" borderId="8" xfId="10" applyFont="1" applyBorder="1" applyAlignment="1">
      <alignment horizontal="left" wrapText="1"/>
    </xf>
    <xf numFmtId="0" fontId="10" fillId="0" borderId="0" xfId="10" applyFont="1" applyBorder="1" applyAlignment="1">
      <alignment horizontal="center" wrapText="1"/>
    </xf>
    <xf numFmtId="0" fontId="10" fillId="0" borderId="38" xfId="10" applyFont="1" applyBorder="1" applyAlignment="1">
      <alignment horizontal="center" wrapText="1"/>
    </xf>
    <xf numFmtId="0" fontId="10" fillId="0" borderId="39" xfId="10" applyFont="1" applyBorder="1" applyAlignment="1">
      <alignment horizontal="center" wrapText="1"/>
    </xf>
    <xf numFmtId="0" fontId="11" fillId="0" borderId="0" xfId="10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left" wrapText="1"/>
    </xf>
    <xf numFmtId="0" fontId="10" fillId="0" borderId="8" xfId="2" applyFont="1" applyBorder="1" applyAlignment="1">
      <alignment horizontal="left" wrapText="1"/>
    </xf>
    <xf numFmtId="0" fontId="10" fillId="0" borderId="0" xfId="2" applyFont="1" applyBorder="1" applyAlignment="1">
      <alignment horizontal="center" wrapText="1"/>
    </xf>
    <xf numFmtId="0" fontId="10" fillId="0" borderId="38" xfId="2" applyFont="1" applyBorder="1" applyAlignment="1">
      <alignment horizontal="center" wrapText="1"/>
    </xf>
    <xf numFmtId="0" fontId="10" fillId="0" borderId="39" xfId="2" applyFont="1" applyBorder="1" applyAlignment="1">
      <alignment horizontal="center" wrapText="1"/>
    </xf>
    <xf numFmtId="0" fontId="10" fillId="9" borderId="12" xfId="2" applyFont="1" applyFill="1" applyBorder="1" applyAlignment="1">
      <alignment horizontal="left" vertical="top" wrapText="1"/>
    </xf>
    <xf numFmtId="0" fontId="10" fillId="9" borderId="21" xfId="2" applyFont="1" applyFill="1" applyBorder="1" applyAlignment="1">
      <alignment horizontal="left" vertical="top" wrapText="1"/>
    </xf>
    <xf numFmtId="0" fontId="10" fillId="9" borderId="17" xfId="2" applyFont="1" applyFill="1" applyBorder="1" applyAlignment="1">
      <alignment horizontal="left" vertical="top" wrapText="1"/>
    </xf>
    <xf numFmtId="0" fontId="7" fillId="0" borderId="0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wrapText="1"/>
    </xf>
    <xf numFmtId="0" fontId="10" fillId="0" borderId="8" xfId="3" applyFont="1" applyBorder="1" applyAlignment="1">
      <alignment horizontal="left" wrapText="1"/>
    </xf>
    <xf numFmtId="0" fontId="10" fillId="0" borderId="43" xfId="3" applyFont="1" applyBorder="1" applyAlignment="1">
      <alignment horizontal="center" wrapText="1"/>
    </xf>
    <xf numFmtId="0" fontId="10" fillId="0" borderId="38" xfId="3" applyFont="1" applyBorder="1" applyAlignment="1">
      <alignment horizontal="center" wrapText="1"/>
    </xf>
    <xf numFmtId="0" fontId="10" fillId="0" borderId="11" xfId="3" applyFont="1" applyBorder="1" applyAlignment="1">
      <alignment horizontal="center" wrapText="1"/>
    </xf>
    <xf numFmtId="0" fontId="10" fillId="0" borderId="39" xfId="3" applyFont="1" applyBorder="1" applyAlignment="1">
      <alignment horizontal="center" wrapText="1"/>
    </xf>
    <xf numFmtId="0" fontId="10" fillId="0" borderId="10" xfId="3" applyFont="1" applyBorder="1" applyAlignment="1">
      <alignment horizontal="center" wrapText="1"/>
    </xf>
    <xf numFmtId="0" fontId="10" fillId="0" borderId="9" xfId="3" applyFont="1" applyBorder="1" applyAlignment="1">
      <alignment horizontal="center" wrapText="1"/>
    </xf>
    <xf numFmtId="0" fontId="10" fillId="9" borderId="12" xfId="4" applyFont="1" applyFill="1" applyBorder="1" applyAlignment="1">
      <alignment horizontal="left" vertical="top" wrapText="1"/>
    </xf>
    <xf numFmtId="0" fontId="10" fillId="9" borderId="21" xfId="4" applyFont="1" applyFill="1" applyBorder="1" applyAlignment="1">
      <alignment horizontal="left" vertical="top" wrapText="1"/>
    </xf>
    <xf numFmtId="0" fontId="10" fillId="9" borderId="17" xfId="4" applyFont="1" applyFill="1" applyBorder="1" applyAlignment="1">
      <alignment horizontal="left" vertical="top" wrapText="1"/>
    </xf>
    <xf numFmtId="0" fontId="7" fillId="0" borderId="0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left" wrapText="1"/>
    </xf>
    <xf numFmtId="0" fontId="10" fillId="0" borderId="38" xfId="5" applyFont="1" applyBorder="1" applyAlignment="1">
      <alignment horizontal="center" wrapText="1"/>
    </xf>
    <xf numFmtId="0" fontId="10" fillId="0" borderId="11" xfId="5" applyFont="1" applyBorder="1" applyAlignment="1">
      <alignment horizontal="center" wrapText="1"/>
    </xf>
    <xf numFmtId="0" fontId="10" fillId="0" borderId="39" xfId="5" applyFont="1" applyBorder="1" applyAlignment="1">
      <alignment horizontal="center" wrapText="1"/>
    </xf>
    <xf numFmtId="0" fontId="10" fillId="9" borderId="12" xfId="5" applyFont="1" applyFill="1" applyBorder="1" applyAlignment="1">
      <alignment horizontal="left" vertical="top" wrapText="1"/>
    </xf>
    <xf numFmtId="0" fontId="10" fillId="9" borderId="17" xfId="5" applyFont="1" applyFill="1" applyBorder="1" applyAlignment="1">
      <alignment horizontal="left" vertical="top" wrapText="1"/>
    </xf>
    <xf numFmtId="0" fontId="36" fillId="7" borderId="0" xfId="0" applyFont="1" applyFill="1" applyAlignment="1">
      <alignment horizontal="center" vertical="center" wrapText="1"/>
    </xf>
    <xf numFmtId="0" fontId="38" fillId="21" borderId="79" xfId="0" applyFont="1" applyFill="1" applyBorder="1" applyAlignment="1">
      <alignment vertical="center" wrapText="1"/>
    </xf>
    <xf numFmtId="0" fontId="38" fillId="21" borderId="75" xfId="0" applyFont="1" applyFill="1" applyBorder="1" applyAlignment="1">
      <alignment vertical="center" wrapText="1"/>
    </xf>
    <xf numFmtId="0" fontId="7" fillId="0" borderId="0" xfId="5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wrapText="1"/>
    </xf>
    <xf numFmtId="0" fontId="10" fillId="0" borderId="8" xfId="5" applyFont="1" applyBorder="1" applyAlignment="1">
      <alignment horizontal="left" wrapText="1"/>
    </xf>
    <xf numFmtId="0" fontId="10" fillId="0" borderId="43" xfId="5" applyFont="1" applyBorder="1" applyAlignment="1">
      <alignment horizontal="center" wrapText="1"/>
    </xf>
    <xf numFmtId="0" fontId="10" fillId="0" borderId="9" xfId="5" applyFont="1" applyBorder="1" applyAlignment="1">
      <alignment horizontal="center" wrapText="1"/>
    </xf>
    <xf numFmtId="0" fontId="10" fillId="9" borderId="12" xfId="11" applyFont="1" applyFill="1" applyBorder="1" applyAlignment="1">
      <alignment horizontal="left" vertical="top" wrapText="1"/>
    </xf>
    <xf numFmtId="0" fontId="10" fillId="9" borderId="21" xfId="11" applyFont="1" applyFill="1" applyBorder="1" applyAlignment="1">
      <alignment horizontal="left" vertical="top" wrapText="1"/>
    </xf>
    <xf numFmtId="0" fontId="10" fillId="9" borderId="17" xfId="11" applyFont="1" applyFill="1" applyBorder="1" applyAlignment="1">
      <alignment horizontal="left" vertical="top" wrapText="1"/>
    </xf>
    <xf numFmtId="0" fontId="7" fillId="0" borderId="0" xfId="11" applyFont="1" applyBorder="1" applyAlignment="1">
      <alignment horizontal="center" vertical="center" wrapText="1"/>
    </xf>
    <xf numFmtId="0" fontId="10" fillId="0" borderId="8" xfId="11" applyFont="1" applyBorder="1" applyAlignment="1">
      <alignment horizontal="left" wrapText="1"/>
    </xf>
    <xf numFmtId="0" fontId="10" fillId="9" borderId="17" xfId="12" applyFont="1" applyFill="1" applyBorder="1" applyAlignment="1">
      <alignment horizontal="left" vertical="top" wrapText="1"/>
    </xf>
    <xf numFmtId="0" fontId="11" fillId="0" borderId="0" xfId="12" applyFont="1" applyBorder="1" applyAlignment="1">
      <alignment horizontal="left" vertical="top" wrapText="1"/>
    </xf>
    <xf numFmtId="0" fontId="10" fillId="9" borderId="21" xfId="12" applyFont="1" applyFill="1" applyBorder="1" applyAlignment="1">
      <alignment horizontal="left" vertical="top" wrapText="1"/>
    </xf>
    <xf numFmtId="0" fontId="7" fillId="0" borderId="0" xfId="12" applyFont="1" applyBorder="1" applyAlignment="1">
      <alignment horizontal="center" vertical="center" wrapText="1"/>
    </xf>
    <xf numFmtId="0" fontId="10" fillId="0" borderId="8" xfId="12" applyFont="1" applyBorder="1" applyAlignment="1">
      <alignment horizontal="left" wrapText="1"/>
    </xf>
    <xf numFmtId="0" fontId="10" fillId="9" borderId="13" xfId="12" applyFont="1" applyFill="1" applyBorder="1" applyAlignment="1">
      <alignment horizontal="left" vertical="top" wrapText="1"/>
    </xf>
    <xf numFmtId="0" fontId="7" fillId="0" borderId="0" xfId="13" applyFont="1" applyBorder="1" applyAlignment="1">
      <alignment horizontal="center" vertical="center" wrapText="1"/>
    </xf>
    <xf numFmtId="0" fontId="10" fillId="0" borderId="8" xfId="13" applyFont="1" applyBorder="1" applyAlignment="1">
      <alignment horizontal="left" wrapText="1"/>
    </xf>
    <xf numFmtId="0" fontId="10" fillId="9" borderId="12" xfId="13" applyFont="1" applyFill="1" applyBorder="1" applyAlignment="1">
      <alignment horizontal="left" vertical="top" wrapText="1"/>
    </xf>
    <xf numFmtId="0" fontId="10" fillId="9" borderId="21" xfId="13" applyFont="1" applyFill="1" applyBorder="1" applyAlignment="1">
      <alignment horizontal="left" vertical="top" wrapText="1"/>
    </xf>
    <xf numFmtId="0" fontId="10" fillId="9" borderId="17" xfId="13" applyFont="1" applyFill="1" applyBorder="1" applyAlignment="1">
      <alignment horizontal="left" vertical="top" wrapText="1"/>
    </xf>
    <xf numFmtId="0" fontId="10" fillId="9" borderId="40" xfId="13" applyFont="1" applyFill="1" applyBorder="1" applyAlignment="1">
      <alignment horizontal="left" vertical="top" wrapText="1"/>
    </xf>
    <xf numFmtId="0" fontId="10" fillId="0" borderId="8" xfId="14" applyFont="1" applyBorder="1" applyAlignment="1">
      <alignment horizontal="left" wrapText="1"/>
    </xf>
    <xf numFmtId="0" fontId="11" fillId="0" borderId="0" xfId="14" applyFont="1" applyBorder="1" applyAlignment="1">
      <alignment horizontal="left" vertical="top" wrapText="1"/>
    </xf>
    <xf numFmtId="0" fontId="7" fillId="0" borderId="0" xfId="14" applyFont="1" applyBorder="1" applyAlignment="1">
      <alignment horizontal="center" vertical="center" wrapText="1"/>
    </xf>
    <xf numFmtId="0" fontId="10" fillId="9" borderId="12" xfId="14" applyFont="1" applyFill="1" applyBorder="1" applyAlignment="1">
      <alignment horizontal="left" vertical="top"/>
    </xf>
    <xf numFmtId="0" fontId="10" fillId="9" borderId="21" xfId="14" applyFont="1" applyFill="1" applyBorder="1" applyAlignment="1">
      <alignment horizontal="left" vertical="top" wrapText="1"/>
    </xf>
    <xf numFmtId="0" fontId="10" fillId="9" borderId="17" xfId="14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1" xfId="0" applyBorder="1"/>
    <xf numFmtId="0" fontId="7" fillId="0" borderId="0" xfId="15" applyFont="1" applyBorder="1" applyAlignment="1">
      <alignment horizontal="center" vertical="center" wrapText="1"/>
    </xf>
    <xf numFmtId="0" fontId="24" fillId="0" borderId="0" xfId="15"/>
    <xf numFmtId="0" fontId="25" fillId="0" borderId="8" xfId="15" applyFont="1" applyBorder="1" applyAlignment="1">
      <alignment horizontal="left" wrapText="1"/>
    </xf>
    <xf numFmtId="0" fontId="25" fillId="0" borderId="9" xfId="15" applyFont="1" applyBorder="1" applyAlignment="1">
      <alignment horizontal="center" wrapText="1"/>
    </xf>
    <xf numFmtId="0" fontId="25" fillId="0" borderId="11" xfId="15" applyFont="1" applyBorder="1" applyAlignment="1">
      <alignment horizontal="center" wrapText="1"/>
    </xf>
    <xf numFmtId="0" fontId="25" fillId="0" borderId="10" xfId="15" applyFont="1" applyBorder="1" applyAlignment="1">
      <alignment horizontal="center" wrapText="1"/>
    </xf>
    <xf numFmtId="0" fontId="25" fillId="9" borderId="12" xfId="15" applyFont="1" applyFill="1" applyBorder="1" applyAlignment="1">
      <alignment horizontal="left" vertical="top" wrapText="1"/>
    </xf>
    <xf numFmtId="0" fontId="25" fillId="9" borderId="13" xfId="15" applyFont="1" applyFill="1" applyBorder="1" applyAlignment="1">
      <alignment horizontal="left" vertical="top" wrapText="1"/>
    </xf>
    <xf numFmtId="165" fontId="27" fillId="0" borderId="14" xfId="15" applyNumberFormat="1" applyFont="1" applyBorder="1" applyAlignment="1">
      <alignment horizontal="right" vertical="top"/>
    </xf>
    <xf numFmtId="164" fontId="27" fillId="0" borderId="16" xfId="15" applyNumberFormat="1" applyFont="1" applyBorder="1" applyAlignment="1">
      <alignment horizontal="right" vertical="top"/>
    </xf>
    <xf numFmtId="0" fontId="25" fillId="9" borderId="21" xfId="15" applyFont="1" applyFill="1" applyBorder="1" applyAlignment="1">
      <alignment horizontal="left" vertical="top" wrapText="1"/>
    </xf>
    <xf numFmtId="0" fontId="25" fillId="9" borderId="21" xfId="15" applyFont="1" applyFill="1" applyBorder="1" applyAlignment="1">
      <alignment horizontal="left" vertical="top" wrapText="1"/>
    </xf>
    <xf numFmtId="165" fontId="27" fillId="0" borderId="22" xfId="15" applyNumberFormat="1" applyFont="1" applyBorder="1" applyAlignment="1">
      <alignment horizontal="right" vertical="top"/>
    </xf>
    <xf numFmtId="164" fontId="27" fillId="0" borderId="26" xfId="15" applyNumberFormat="1" applyFont="1" applyBorder="1" applyAlignment="1">
      <alignment horizontal="right" vertical="top"/>
    </xf>
    <xf numFmtId="165" fontId="27" fillId="0" borderId="23" xfId="15" applyNumberFormat="1" applyFont="1" applyBorder="1" applyAlignment="1">
      <alignment horizontal="right" vertical="top"/>
    </xf>
    <xf numFmtId="165" fontId="27" fillId="0" borderId="26" xfId="15" applyNumberFormat="1" applyFont="1" applyBorder="1" applyAlignment="1">
      <alignment horizontal="right" vertical="top"/>
    </xf>
    <xf numFmtId="0" fontId="25" fillId="9" borderId="17" xfId="15" applyFont="1" applyFill="1" applyBorder="1" applyAlignment="1">
      <alignment horizontal="left" vertical="top" wrapText="1"/>
    </xf>
    <xf numFmtId="0" fontId="25" fillId="9" borderId="17" xfId="15" applyFont="1" applyFill="1" applyBorder="1" applyAlignment="1">
      <alignment horizontal="left" vertical="top" wrapText="1"/>
    </xf>
    <xf numFmtId="165" fontId="27" fillId="0" borderId="18" xfId="15" applyNumberFormat="1" applyFont="1" applyBorder="1" applyAlignment="1">
      <alignment horizontal="right" vertical="top"/>
    </xf>
    <xf numFmtId="164" fontId="27" fillId="0" borderId="20" xfId="15" applyNumberFormat="1" applyFont="1" applyBorder="1" applyAlignment="1">
      <alignment horizontal="right" vertical="top"/>
    </xf>
    <xf numFmtId="165" fontId="27" fillId="0" borderId="19" xfId="15" applyNumberFormat="1" applyFont="1" applyBorder="1" applyAlignment="1">
      <alignment horizontal="right" vertical="top"/>
    </xf>
    <xf numFmtId="165" fontId="27" fillId="2" borderId="15" xfId="15" applyNumberFormat="1" applyFont="1" applyFill="1" applyBorder="1" applyAlignment="1">
      <alignment horizontal="right" vertical="top"/>
    </xf>
    <xf numFmtId="0" fontId="21" fillId="4" borderId="0" xfId="0" applyFont="1" applyFill="1" applyAlignment="1">
      <alignment horizontal="left" vertical="center"/>
    </xf>
  </cellXfs>
  <cellStyles count="16">
    <cellStyle name="Normal" xfId="0" builtinId="0"/>
    <cellStyle name="Normal_Homogenitas" xfId="1" xr:uid="{29A04CF6-A5B0-42DB-B7C4-90BC228BC3D6}"/>
    <cellStyle name="Normal_Homogenitas 6 skolah" xfId="15" xr:uid="{72D97F9B-25F7-469E-8078-B4C46BAD5256}"/>
    <cellStyle name="Normal_Independen T-test" xfId="5" xr:uid="{2ACE8C86-507A-46FC-ABEA-4A74BDE50551}"/>
    <cellStyle name="Normal_N Gain Terbatas" xfId="9" xr:uid="{9487EE26-4BAA-4A51-B446-D95D2A5F2FA3}"/>
    <cellStyle name="Normal_Normalitas 2 Skolah" xfId="10" xr:uid="{BEC3F8F6-F019-4B5D-8E94-26DAE97DE278}"/>
    <cellStyle name="Normal_Normalitas Kolmogorov" xfId="12" xr:uid="{AA2ADEF0-A52A-4CEE-9EC8-4E822ACED796}"/>
    <cellStyle name="Normal_Normalitas pre test sample" xfId="6" xr:uid="{E54F763D-CE39-40A6-9D49-52F02BD6BA1C}"/>
    <cellStyle name="Normal_Paired T Test" xfId="3" xr:uid="{90D75F1C-955A-4D43-92C0-D3C9FD80C1EA}"/>
    <cellStyle name="Normal_Reliabilitas motivasi" xfId="8" xr:uid="{FFF0AA12-1C2A-4E2E-9618-95DB4935308C}"/>
    <cellStyle name="Normal_Sheet3" xfId="7" xr:uid="{B01A03C8-97ED-4017-BEF7-0FA89D690A0D}"/>
    <cellStyle name="Normal_Uji Homogenitas Motiv Blajar" xfId="11" xr:uid="{3CA1F855-D286-475E-A8BA-D05422734FBD}"/>
    <cellStyle name="Normal_Uji Homogenitas Pre_Post 2 klmp" xfId="4" xr:uid="{9BF71E4D-E002-4466-B44C-8EE3F95744DD}"/>
    <cellStyle name="Normal_Uji Linear" xfId="13" xr:uid="{A0ED25E9-1597-4F6F-9A11-BB1189EB0A18}"/>
    <cellStyle name="Normal_Uji Normalitas utk uji T test" xfId="2" xr:uid="{9238A703-03D7-4259-805E-1BB39F6CD8F2}"/>
    <cellStyle name="Normal_Uji Regresi" xfId="14" xr:uid="{F13A67FF-490B-401B-AF3F-89F62D970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35EC-5EDD-4C0E-8FB8-685DCFA17277}">
  <dimension ref="B2:U21"/>
  <sheetViews>
    <sheetView showGridLines="0" topLeftCell="A8" zoomScale="91" zoomScaleNormal="91" workbookViewId="0">
      <selection activeCell="V7" sqref="V7"/>
    </sheetView>
  </sheetViews>
  <sheetFormatPr defaultRowHeight="15" x14ac:dyDescent="0.25"/>
  <cols>
    <col min="2" max="2" width="6.28515625" customWidth="1"/>
    <col min="3" max="3" width="27" customWidth="1"/>
    <col min="4" max="12" width="3.7109375" customWidth="1"/>
    <col min="13" max="13" width="4.42578125" customWidth="1"/>
    <col min="14" max="14" width="9.140625" customWidth="1"/>
    <col min="15" max="15" width="7.5703125" customWidth="1"/>
    <col min="16" max="16" width="7.140625" customWidth="1"/>
    <col min="17" max="17" width="26.7109375" customWidth="1"/>
    <col min="18" max="18" width="8" customWidth="1"/>
    <col min="20" max="20" width="13.140625" customWidth="1"/>
  </cols>
  <sheetData>
    <row r="2" spans="2:21" ht="23.1" customHeight="1" x14ac:dyDescent="0.25"/>
    <row r="3" spans="2:21" ht="23.1" customHeight="1" x14ac:dyDescent="0.25">
      <c r="B3" s="525" t="s">
        <v>42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224"/>
      <c r="R3" s="224"/>
      <c r="S3" s="224"/>
      <c r="T3" s="224"/>
    </row>
    <row r="4" spans="2:21" ht="35.1" customHeight="1" x14ac:dyDescent="0.25">
      <c r="B4" s="525" t="s">
        <v>595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224"/>
      <c r="R4" s="224"/>
      <c r="S4" s="224"/>
      <c r="T4" s="224"/>
    </row>
    <row r="5" spans="2:21" ht="35.1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1" ht="35.1" customHeight="1" x14ac:dyDescent="0.25">
      <c r="B6" s="529" t="s">
        <v>43</v>
      </c>
      <c r="C6" s="529" t="s">
        <v>44</v>
      </c>
      <c r="D6" s="533" t="s">
        <v>45</v>
      </c>
      <c r="E6" s="534"/>
      <c r="F6" s="534"/>
      <c r="G6" s="534"/>
      <c r="H6" s="534"/>
      <c r="I6" s="534"/>
      <c r="J6" s="534"/>
      <c r="K6" s="534"/>
      <c r="L6" s="534"/>
      <c r="M6" s="535"/>
      <c r="N6" s="529" t="s">
        <v>100</v>
      </c>
      <c r="O6" s="527" t="s">
        <v>14</v>
      </c>
      <c r="P6" s="529" t="s">
        <v>192</v>
      </c>
      <c r="Q6" s="223"/>
      <c r="R6" s="223"/>
      <c r="S6" s="223"/>
      <c r="T6" s="223"/>
    </row>
    <row r="7" spans="2:21" ht="35.1" customHeight="1" x14ac:dyDescent="0.25">
      <c r="B7" s="529"/>
      <c r="C7" s="529"/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529"/>
      <c r="O7" s="528"/>
      <c r="P7" s="529"/>
      <c r="Q7" s="223"/>
      <c r="R7" s="223"/>
      <c r="S7" s="223"/>
      <c r="T7" s="223"/>
    </row>
    <row r="8" spans="2:21" ht="35.1" customHeight="1" x14ac:dyDescent="0.25">
      <c r="B8" s="230">
        <v>1</v>
      </c>
      <c r="C8" s="225" t="s">
        <v>241</v>
      </c>
      <c r="D8" s="230">
        <v>4</v>
      </c>
      <c r="E8" s="230">
        <v>3</v>
      </c>
      <c r="F8" s="230">
        <v>4</v>
      </c>
      <c r="G8" s="230">
        <v>3</v>
      </c>
      <c r="H8" s="230">
        <v>4</v>
      </c>
      <c r="I8" s="230">
        <v>4</v>
      </c>
      <c r="J8" s="230">
        <v>4</v>
      </c>
      <c r="K8" s="230">
        <v>4</v>
      </c>
      <c r="L8" s="230">
        <v>4</v>
      </c>
      <c r="M8" s="230">
        <v>3</v>
      </c>
      <c r="N8" s="230">
        <v>4</v>
      </c>
      <c r="O8" s="230">
        <f>SUM(D8:M8)</f>
        <v>37</v>
      </c>
      <c r="P8" s="230">
        <f>O8/40*100</f>
        <v>92.5</v>
      </c>
      <c r="Q8" s="223"/>
      <c r="R8" s="223"/>
      <c r="S8" s="223"/>
      <c r="T8" s="223"/>
    </row>
    <row r="9" spans="2:21" ht="35.1" customHeight="1" x14ac:dyDescent="0.25">
      <c r="B9" s="230">
        <v>2</v>
      </c>
      <c r="C9" s="225" t="s">
        <v>242</v>
      </c>
      <c r="D9" s="230">
        <v>4</v>
      </c>
      <c r="E9" s="230">
        <v>4</v>
      </c>
      <c r="F9" s="230">
        <v>4</v>
      </c>
      <c r="G9" s="230">
        <v>4</v>
      </c>
      <c r="H9" s="230">
        <v>4</v>
      </c>
      <c r="I9" s="230">
        <v>3</v>
      </c>
      <c r="J9" s="230">
        <v>3</v>
      </c>
      <c r="K9" s="230">
        <v>4</v>
      </c>
      <c r="L9" s="230">
        <v>4</v>
      </c>
      <c r="M9" s="230">
        <v>4</v>
      </c>
      <c r="N9" s="230">
        <v>4</v>
      </c>
      <c r="O9" s="230">
        <f t="shared" ref="O9:O10" si="0">SUM(D9:M9)</f>
        <v>38</v>
      </c>
      <c r="P9" s="230">
        <f>O9/40*100</f>
        <v>95</v>
      </c>
      <c r="Q9" s="223"/>
      <c r="R9" s="223"/>
      <c r="S9" s="223"/>
      <c r="T9" s="223"/>
    </row>
    <row r="10" spans="2:21" ht="35.1" customHeight="1" x14ac:dyDescent="0.25">
      <c r="B10" s="230">
        <v>3</v>
      </c>
      <c r="C10" s="225" t="s">
        <v>46</v>
      </c>
      <c r="D10" s="254">
        <v>4</v>
      </c>
      <c r="E10" s="254">
        <v>3</v>
      </c>
      <c r="F10" s="254">
        <v>4</v>
      </c>
      <c r="G10" s="254">
        <v>4</v>
      </c>
      <c r="H10" s="254">
        <v>4</v>
      </c>
      <c r="I10" s="254">
        <v>4</v>
      </c>
      <c r="J10" s="254">
        <v>3</v>
      </c>
      <c r="K10" s="254">
        <v>4</v>
      </c>
      <c r="L10" s="254">
        <v>3</v>
      </c>
      <c r="M10" s="254">
        <v>4</v>
      </c>
      <c r="N10" s="230">
        <v>4</v>
      </c>
      <c r="O10" s="230">
        <f t="shared" si="0"/>
        <v>37</v>
      </c>
      <c r="P10" s="230">
        <f>O10/40*100</f>
        <v>92.5</v>
      </c>
      <c r="Q10" s="223"/>
      <c r="R10" s="223"/>
      <c r="S10" s="223"/>
      <c r="T10" s="223"/>
    </row>
    <row r="11" spans="2:21" ht="28.5" customHeight="1" x14ac:dyDescent="0.25">
      <c r="B11" s="530" t="s">
        <v>5</v>
      </c>
      <c r="C11" s="531"/>
      <c r="D11" s="531"/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2"/>
      <c r="P11" s="230">
        <f>AVERAGE(P8:P10)</f>
        <v>93.333333333333329</v>
      </c>
      <c r="Q11" s="223"/>
      <c r="R11" s="223"/>
      <c r="S11" s="223"/>
      <c r="T11" s="223"/>
    </row>
    <row r="14" spans="2:21" ht="21" customHeight="1" x14ac:dyDescent="0.25"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R14" s="229" t="s">
        <v>246</v>
      </c>
    </row>
    <row r="15" spans="2:21" ht="21" customHeight="1" x14ac:dyDescent="0.25"/>
    <row r="16" spans="2:21" ht="21" customHeight="1" x14ac:dyDescent="0.25">
      <c r="H16" s="226"/>
      <c r="I16" s="226"/>
      <c r="J16" s="226"/>
      <c r="K16" s="226"/>
      <c r="P16" s="529" t="s">
        <v>43</v>
      </c>
      <c r="Q16" s="529" t="s">
        <v>44</v>
      </c>
      <c r="R16" s="526" t="s">
        <v>100</v>
      </c>
      <c r="S16" s="526" t="s">
        <v>197</v>
      </c>
      <c r="T16" s="526" t="s">
        <v>132</v>
      </c>
      <c r="U16" s="226"/>
    </row>
    <row r="17" spans="7:21" ht="21" customHeight="1" x14ac:dyDescent="0.25">
      <c r="H17" s="231"/>
      <c r="I17" s="231"/>
      <c r="J17" s="231"/>
      <c r="K17" s="231"/>
      <c r="P17" s="529"/>
      <c r="Q17" s="529"/>
      <c r="R17" s="526"/>
      <c r="S17" s="526"/>
      <c r="T17" s="526"/>
      <c r="U17" s="231"/>
    </row>
    <row r="18" spans="7:21" ht="21" customHeight="1" x14ac:dyDescent="0.25">
      <c r="H18" s="55"/>
      <c r="I18" s="55"/>
      <c r="J18" s="55"/>
      <c r="K18" s="55"/>
      <c r="P18" s="228">
        <v>1</v>
      </c>
      <c r="Q18" s="19" t="s">
        <v>243</v>
      </c>
      <c r="R18" s="227">
        <v>4</v>
      </c>
      <c r="S18" s="251">
        <v>92.5</v>
      </c>
      <c r="T18" s="227" t="s">
        <v>245</v>
      </c>
      <c r="U18" s="55"/>
    </row>
    <row r="19" spans="7:21" ht="21" customHeight="1" x14ac:dyDescent="0.25">
      <c r="H19" s="55"/>
      <c r="I19" s="55"/>
      <c r="J19" s="55"/>
      <c r="K19" s="55"/>
      <c r="P19" s="228">
        <v>2</v>
      </c>
      <c r="Q19" s="19" t="s">
        <v>196</v>
      </c>
      <c r="R19" s="227">
        <v>4</v>
      </c>
      <c r="S19" s="251">
        <v>95</v>
      </c>
      <c r="T19" s="251" t="s">
        <v>245</v>
      </c>
      <c r="U19" s="55"/>
    </row>
    <row r="20" spans="7:21" ht="21" customHeight="1" x14ac:dyDescent="0.25">
      <c r="H20" s="55"/>
      <c r="I20" s="55"/>
      <c r="J20" s="55"/>
      <c r="K20" s="55"/>
      <c r="P20" s="228">
        <v>3</v>
      </c>
      <c r="Q20" s="19" t="s">
        <v>244</v>
      </c>
      <c r="R20" s="227">
        <v>4</v>
      </c>
      <c r="S20" s="251">
        <v>92.5</v>
      </c>
      <c r="T20" s="251" t="s">
        <v>245</v>
      </c>
      <c r="U20" s="55"/>
    </row>
    <row r="21" spans="7:21" ht="21" customHeight="1" x14ac:dyDescent="0.25">
      <c r="G21" s="241"/>
      <c r="H21" s="156"/>
      <c r="I21" s="156"/>
      <c r="J21" s="156"/>
      <c r="K21" s="156"/>
      <c r="L21" s="241"/>
      <c r="P21" s="529" t="s">
        <v>5</v>
      </c>
      <c r="Q21" s="529"/>
      <c r="R21" s="529"/>
      <c r="S21" s="251">
        <f>AVERAGE(S18:S20)</f>
        <v>93.333333333333329</v>
      </c>
      <c r="T21" s="251" t="s">
        <v>245</v>
      </c>
      <c r="U21" s="156"/>
    </row>
  </sheetData>
  <mergeCells count="15">
    <mergeCell ref="P21:R21"/>
    <mergeCell ref="P16:P17"/>
    <mergeCell ref="Q16:Q17"/>
    <mergeCell ref="R16:R17"/>
    <mergeCell ref="S16:S17"/>
    <mergeCell ref="B3:P3"/>
    <mergeCell ref="B4:P4"/>
    <mergeCell ref="T16:T17"/>
    <mergeCell ref="O6:O7"/>
    <mergeCell ref="P6:P7"/>
    <mergeCell ref="B11:O11"/>
    <mergeCell ref="B6:B7"/>
    <mergeCell ref="C6:C7"/>
    <mergeCell ref="D6:M6"/>
    <mergeCell ref="N6:N7"/>
  </mergeCells>
  <pageMargins left="0.7" right="0.7" top="0.75" bottom="0.75" header="0.3" footer="0.3"/>
  <pageSetup paperSize="2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456B-0BF4-462F-8653-4D5F21AA8AC8}">
  <dimension ref="A1:AO41"/>
  <sheetViews>
    <sheetView topLeftCell="T1" zoomScale="91" zoomScaleNormal="91" workbookViewId="0">
      <selection activeCell="AD13" sqref="AD13"/>
    </sheetView>
  </sheetViews>
  <sheetFormatPr defaultRowHeight="15.75" x14ac:dyDescent="0.25"/>
  <cols>
    <col min="1" max="1" width="7.140625" style="4" customWidth="1"/>
    <col min="2" max="2" width="30.140625" style="4" customWidth="1"/>
    <col min="3" max="4" width="4.7109375" style="4" customWidth="1"/>
    <col min="5" max="5" width="5.42578125" style="4" customWidth="1"/>
    <col min="6" max="7" width="4.7109375" style="4" customWidth="1"/>
    <col min="8" max="8" width="5.5703125" style="4" customWidth="1"/>
    <col min="9" max="13" width="4.7109375" style="4" customWidth="1"/>
    <col min="14" max="14" width="5.5703125" style="4" customWidth="1"/>
    <col min="15" max="18" width="4.7109375" style="4" customWidth="1"/>
    <col min="19" max="19" width="6.140625" style="40" customWidth="1"/>
    <col min="20" max="21" width="9.140625" style="4"/>
    <col min="22" max="22" width="11.28515625" style="4" customWidth="1"/>
    <col min="23" max="23" width="6" style="4" customWidth="1"/>
    <col min="24" max="24" width="40.5703125" style="4" customWidth="1"/>
    <col min="25" max="25" width="12.42578125" style="4" customWidth="1"/>
    <col min="26" max="26" width="14" style="4" customWidth="1"/>
    <col min="27" max="27" width="9.140625" style="4"/>
    <col min="28" max="41" width="6.7109375" style="4" customWidth="1"/>
    <col min="42" max="16384" width="9.140625" style="4"/>
  </cols>
  <sheetData>
    <row r="1" spans="1:41" x14ac:dyDescent="0.25">
      <c r="B1" s="36"/>
      <c r="C1" s="36"/>
      <c r="D1" s="169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41" x14ac:dyDescent="0.25">
      <c r="B2" s="36"/>
      <c r="C2" s="36"/>
      <c r="D2" s="37" t="s">
        <v>517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41" x14ac:dyDescent="0.25">
      <c r="B3" s="36"/>
      <c r="C3" s="36"/>
      <c r="D3" s="169" t="s">
        <v>10</v>
      </c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4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AB4" s="168">
        <v>1</v>
      </c>
      <c r="AC4" s="168">
        <v>2</v>
      </c>
      <c r="AD4" s="168">
        <v>3</v>
      </c>
      <c r="AE4" s="168">
        <v>4</v>
      </c>
      <c r="AF4" s="168">
        <v>5</v>
      </c>
      <c r="AG4" s="168">
        <v>6</v>
      </c>
      <c r="AH4" s="168">
        <v>7</v>
      </c>
      <c r="AI4" s="168">
        <v>8</v>
      </c>
      <c r="AJ4" s="168">
        <v>9</v>
      </c>
      <c r="AK4" s="168">
        <v>10</v>
      </c>
      <c r="AL4" s="168">
        <v>11</v>
      </c>
      <c r="AM4" s="168">
        <v>12</v>
      </c>
      <c r="AN4" s="168">
        <v>13</v>
      </c>
      <c r="AO4" s="168">
        <v>14</v>
      </c>
    </row>
    <row r="5" spans="1:41" s="174" customFormat="1" ht="26.25" customHeight="1" x14ac:dyDescent="0.25">
      <c r="A5" s="174" t="s">
        <v>186</v>
      </c>
      <c r="O5" s="174" t="s">
        <v>187</v>
      </c>
      <c r="S5" s="175"/>
      <c r="AB5" s="176">
        <v>90</v>
      </c>
      <c r="AC5" s="176">
        <v>87.5</v>
      </c>
      <c r="AD5" s="176">
        <v>88.75</v>
      </c>
      <c r="AE5" s="176">
        <v>92.5</v>
      </c>
      <c r="AF5" s="176">
        <v>82.5</v>
      </c>
      <c r="AG5" s="176">
        <v>92.5</v>
      </c>
      <c r="AH5" s="176">
        <v>86.25</v>
      </c>
      <c r="AI5" s="176">
        <v>87.5</v>
      </c>
      <c r="AJ5" s="176">
        <v>91.25</v>
      </c>
      <c r="AK5" s="176">
        <v>91.25</v>
      </c>
      <c r="AL5" s="176">
        <v>86.25</v>
      </c>
      <c r="AM5" s="176">
        <v>93.75</v>
      </c>
      <c r="AN5" s="176">
        <v>83.75</v>
      </c>
      <c r="AO5" s="176">
        <v>82.5</v>
      </c>
    </row>
    <row r="6" spans="1:41" x14ac:dyDescent="0.25">
      <c r="A6" s="526" t="s">
        <v>11</v>
      </c>
      <c r="B6" s="526" t="s">
        <v>12</v>
      </c>
      <c r="C6" s="620" t="s">
        <v>64</v>
      </c>
      <c r="D6" s="621"/>
      <c r="E6" s="621"/>
      <c r="F6" s="621"/>
      <c r="G6" s="621"/>
      <c r="H6" s="622"/>
      <c r="I6" s="620" t="s">
        <v>65</v>
      </c>
      <c r="J6" s="621"/>
      <c r="K6" s="621"/>
      <c r="L6" s="621"/>
      <c r="M6" s="621"/>
      <c r="N6" s="622"/>
      <c r="O6" s="623" t="s">
        <v>66</v>
      </c>
      <c r="P6" s="623"/>
      <c r="Q6" s="623"/>
      <c r="R6" s="623"/>
      <c r="S6" s="623"/>
      <c r="V6" s="619" t="s">
        <v>149</v>
      </c>
      <c r="W6" s="619" t="s">
        <v>0</v>
      </c>
      <c r="X6" s="619" t="s">
        <v>99</v>
      </c>
      <c r="Y6" s="618" t="s">
        <v>174</v>
      </c>
      <c r="Z6" s="618"/>
    </row>
    <row r="7" spans="1:41" x14ac:dyDescent="0.25">
      <c r="A7" s="526"/>
      <c r="B7" s="526"/>
      <c r="C7" s="38">
        <v>1</v>
      </c>
      <c r="D7" s="38">
        <v>2</v>
      </c>
      <c r="E7" s="38">
        <v>3</v>
      </c>
      <c r="F7" s="38">
        <v>4</v>
      </c>
      <c r="G7" s="38">
        <v>5</v>
      </c>
      <c r="H7" s="39" t="s">
        <v>47</v>
      </c>
      <c r="I7" s="38">
        <v>6</v>
      </c>
      <c r="J7" s="38">
        <v>7</v>
      </c>
      <c r="K7" s="38">
        <v>8</v>
      </c>
      <c r="L7" s="38">
        <v>9</v>
      </c>
      <c r="M7" s="38">
        <v>10</v>
      </c>
      <c r="N7" s="39" t="s">
        <v>47</v>
      </c>
      <c r="O7" s="38">
        <v>11</v>
      </c>
      <c r="P7" s="38">
        <v>12</v>
      </c>
      <c r="Q7" s="38">
        <v>13</v>
      </c>
      <c r="R7" s="38">
        <v>14</v>
      </c>
      <c r="S7" s="39" t="s">
        <v>47</v>
      </c>
      <c r="V7" s="619"/>
      <c r="W7" s="619"/>
      <c r="X7" s="619"/>
      <c r="Y7" s="619" t="s">
        <v>175</v>
      </c>
      <c r="Z7" s="619" t="s">
        <v>176</v>
      </c>
    </row>
    <row r="8" spans="1:41" ht="17.100000000000001" customHeight="1" x14ac:dyDescent="0.25">
      <c r="A8" s="168">
        <v>1</v>
      </c>
      <c r="B8" s="173" t="s">
        <v>107</v>
      </c>
      <c r="C8" s="168">
        <v>4</v>
      </c>
      <c r="D8" s="168">
        <v>4</v>
      </c>
      <c r="E8" s="168">
        <v>4</v>
      </c>
      <c r="F8" s="168">
        <v>4</v>
      </c>
      <c r="G8" s="168">
        <v>4</v>
      </c>
      <c r="H8" s="39">
        <f>SUM(C8:G8)</f>
        <v>20</v>
      </c>
      <c r="I8" s="168">
        <v>4</v>
      </c>
      <c r="J8" s="168">
        <v>4</v>
      </c>
      <c r="K8" s="168">
        <v>4</v>
      </c>
      <c r="L8" s="168">
        <v>4</v>
      </c>
      <c r="M8" s="168">
        <v>4</v>
      </c>
      <c r="N8" s="39">
        <f>SUM(I8:M8)</f>
        <v>20</v>
      </c>
      <c r="O8" s="168">
        <v>3</v>
      </c>
      <c r="P8" s="168">
        <v>4</v>
      </c>
      <c r="Q8" s="168">
        <v>4</v>
      </c>
      <c r="R8" s="168">
        <v>4</v>
      </c>
      <c r="S8" s="39">
        <f>SUM(O8:R8)</f>
        <v>15</v>
      </c>
      <c r="V8" s="619"/>
      <c r="W8" s="619"/>
      <c r="X8" s="619"/>
      <c r="Y8" s="619"/>
      <c r="Z8" s="619"/>
    </row>
    <row r="9" spans="1:41" ht="21" customHeight="1" x14ac:dyDescent="0.25">
      <c r="A9" s="168">
        <v>2</v>
      </c>
      <c r="B9" s="173" t="s">
        <v>108</v>
      </c>
      <c r="C9" s="168">
        <v>4</v>
      </c>
      <c r="D9" s="168">
        <v>3</v>
      </c>
      <c r="E9" s="168">
        <v>4</v>
      </c>
      <c r="F9" s="168">
        <v>4</v>
      </c>
      <c r="G9" s="168">
        <v>3</v>
      </c>
      <c r="H9" s="39">
        <f t="shared" ref="H9:H27" si="0">SUM(C9:G9)</f>
        <v>18</v>
      </c>
      <c r="I9" s="168">
        <v>3</v>
      </c>
      <c r="J9" s="168">
        <v>3</v>
      </c>
      <c r="K9" s="168">
        <v>3</v>
      </c>
      <c r="L9" s="168">
        <v>4</v>
      </c>
      <c r="M9" s="168">
        <v>4</v>
      </c>
      <c r="N9" s="39">
        <f t="shared" ref="N9:N27" si="1">SUM(I9:M9)</f>
        <v>17</v>
      </c>
      <c r="O9" s="168">
        <v>3</v>
      </c>
      <c r="P9" s="168">
        <v>4</v>
      </c>
      <c r="Q9" s="168">
        <v>3</v>
      </c>
      <c r="R9" s="168">
        <v>3</v>
      </c>
      <c r="S9" s="39">
        <f t="shared" ref="S9:S27" si="2">SUM(O9:R9)</f>
        <v>13</v>
      </c>
      <c r="V9" s="619" t="s">
        <v>64</v>
      </c>
      <c r="W9" s="137">
        <v>1</v>
      </c>
      <c r="X9" s="147" t="s">
        <v>164</v>
      </c>
      <c r="Y9" s="168">
        <v>90</v>
      </c>
      <c r="Z9" s="138" t="s">
        <v>195</v>
      </c>
    </row>
    <row r="10" spans="1:41" ht="21" customHeight="1" x14ac:dyDescent="0.25">
      <c r="A10" s="168">
        <v>3</v>
      </c>
      <c r="B10" s="173" t="s">
        <v>109</v>
      </c>
      <c r="C10" s="168">
        <v>4</v>
      </c>
      <c r="D10" s="168">
        <v>3</v>
      </c>
      <c r="E10" s="168">
        <v>3</v>
      </c>
      <c r="F10" s="168">
        <v>4</v>
      </c>
      <c r="G10" s="168">
        <v>2</v>
      </c>
      <c r="H10" s="39">
        <f t="shared" si="0"/>
        <v>16</v>
      </c>
      <c r="I10" s="168">
        <v>4</v>
      </c>
      <c r="J10" s="168">
        <v>3</v>
      </c>
      <c r="K10" s="168">
        <v>4</v>
      </c>
      <c r="L10" s="168">
        <v>3</v>
      </c>
      <c r="M10" s="168">
        <v>4</v>
      </c>
      <c r="N10" s="39">
        <f t="shared" si="1"/>
        <v>18</v>
      </c>
      <c r="O10" s="168">
        <v>2</v>
      </c>
      <c r="P10" s="168">
        <v>4</v>
      </c>
      <c r="Q10" s="168">
        <v>3</v>
      </c>
      <c r="R10" s="168">
        <v>3</v>
      </c>
      <c r="S10" s="39">
        <f t="shared" si="2"/>
        <v>12</v>
      </c>
      <c r="V10" s="619"/>
      <c r="W10" s="137">
        <v>2</v>
      </c>
      <c r="X10" s="147" t="s">
        <v>165</v>
      </c>
      <c r="Y10" s="93">
        <v>87.5</v>
      </c>
      <c r="Z10" s="138" t="s">
        <v>195</v>
      </c>
    </row>
    <row r="11" spans="1:41" ht="21" customHeight="1" x14ac:dyDescent="0.25">
      <c r="A11" s="168">
        <v>4</v>
      </c>
      <c r="B11" s="173" t="s">
        <v>110</v>
      </c>
      <c r="C11" s="168">
        <v>4</v>
      </c>
      <c r="D11" s="168">
        <v>3</v>
      </c>
      <c r="E11" s="168">
        <v>4</v>
      </c>
      <c r="F11" s="168">
        <v>4</v>
      </c>
      <c r="G11" s="168">
        <v>4</v>
      </c>
      <c r="H11" s="39">
        <f t="shared" si="0"/>
        <v>19</v>
      </c>
      <c r="I11" s="168">
        <v>4</v>
      </c>
      <c r="J11" s="168">
        <v>4</v>
      </c>
      <c r="K11" s="168">
        <v>4</v>
      </c>
      <c r="L11" s="168">
        <v>4</v>
      </c>
      <c r="M11" s="168">
        <v>3</v>
      </c>
      <c r="N11" s="39">
        <f t="shared" si="1"/>
        <v>19</v>
      </c>
      <c r="O11" s="168">
        <v>4</v>
      </c>
      <c r="P11" s="168">
        <v>4</v>
      </c>
      <c r="Q11" s="168">
        <v>4</v>
      </c>
      <c r="R11" s="168">
        <v>3</v>
      </c>
      <c r="S11" s="39">
        <f t="shared" si="2"/>
        <v>15</v>
      </c>
      <c r="V11" s="619"/>
      <c r="W11" s="137">
        <v>3</v>
      </c>
      <c r="X11" s="147" t="s">
        <v>179</v>
      </c>
      <c r="Y11" s="93">
        <v>88.8</v>
      </c>
      <c r="Z11" s="138" t="s">
        <v>195</v>
      </c>
    </row>
    <row r="12" spans="1:41" ht="33" customHeight="1" x14ac:dyDescent="0.25">
      <c r="A12" s="168">
        <v>5</v>
      </c>
      <c r="B12" s="173" t="s">
        <v>111</v>
      </c>
      <c r="C12" s="168">
        <v>3</v>
      </c>
      <c r="D12" s="168">
        <v>4</v>
      </c>
      <c r="E12" s="168">
        <v>4</v>
      </c>
      <c r="F12" s="168">
        <v>3</v>
      </c>
      <c r="G12" s="168">
        <v>4</v>
      </c>
      <c r="H12" s="39">
        <f t="shared" si="0"/>
        <v>18</v>
      </c>
      <c r="I12" s="168">
        <v>4</v>
      </c>
      <c r="J12" s="168">
        <v>3</v>
      </c>
      <c r="K12" s="168">
        <v>4</v>
      </c>
      <c r="L12" s="168">
        <v>4</v>
      </c>
      <c r="M12" s="168">
        <v>3</v>
      </c>
      <c r="N12" s="39">
        <f t="shared" si="1"/>
        <v>18</v>
      </c>
      <c r="O12" s="168">
        <v>4</v>
      </c>
      <c r="P12" s="168">
        <v>4</v>
      </c>
      <c r="Q12" s="168">
        <v>3</v>
      </c>
      <c r="R12" s="168">
        <v>4</v>
      </c>
      <c r="S12" s="39">
        <f t="shared" si="2"/>
        <v>15</v>
      </c>
      <c r="V12" s="619"/>
      <c r="W12" s="137">
        <v>4</v>
      </c>
      <c r="X12" s="147" t="s">
        <v>166</v>
      </c>
      <c r="Y12" s="93">
        <v>92.5</v>
      </c>
      <c r="Z12" s="138" t="s">
        <v>195</v>
      </c>
    </row>
    <row r="13" spans="1:41" ht="21" customHeight="1" x14ac:dyDescent="0.25">
      <c r="A13" s="234">
        <v>6</v>
      </c>
      <c r="B13" s="173" t="s">
        <v>112</v>
      </c>
      <c r="C13" s="168">
        <v>4</v>
      </c>
      <c r="D13" s="168">
        <v>4</v>
      </c>
      <c r="E13" s="168">
        <v>4</v>
      </c>
      <c r="F13" s="168">
        <v>3</v>
      </c>
      <c r="G13" s="168">
        <v>3</v>
      </c>
      <c r="H13" s="39">
        <f t="shared" si="0"/>
        <v>18</v>
      </c>
      <c r="I13" s="168">
        <v>4</v>
      </c>
      <c r="J13" s="168">
        <v>3</v>
      </c>
      <c r="K13" s="168">
        <v>3</v>
      </c>
      <c r="L13" s="168">
        <v>4</v>
      </c>
      <c r="M13" s="168">
        <v>3</v>
      </c>
      <c r="N13" s="39">
        <f t="shared" si="1"/>
        <v>17</v>
      </c>
      <c r="O13" s="168">
        <v>3</v>
      </c>
      <c r="P13" s="168">
        <v>4</v>
      </c>
      <c r="Q13" s="168">
        <v>3</v>
      </c>
      <c r="R13" s="168">
        <v>3</v>
      </c>
      <c r="S13" s="39">
        <f t="shared" si="2"/>
        <v>13</v>
      </c>
      <c r="V13" s="619"/>
      <c r="W13" s="137">
        <v>5</v>
      </c>
      <c r="X13" s="147" t="s">
        <v>167</v>
      </c>
      <c r="Y13" s="93">
        <v>82.5</v>
      </c>
      <c r="Z13" s="138" t="s">
        <v>195</v>
      </c>
    </row>
    <row r="14" spans="1:41" ht="31.5" customHeight="1" x14ac:dyDescent="0.25">
      <c r="A14" s="234">
        <v>7</v>
      </c>
      <c r="B14" s="173" t="s">
        <v>113</v>
      </c>
      <c r="C14" s="168">
        <v>4</v>
      </c>
      <c r="D14" s="168">
        <v>3</v>
      </c>
      <c r="E14" s="168">
        <v>4</v>
      </c>
      <c r="F14" s="168">
        <v>4</v>
      </c>
      <c r="G14" s="168">
        <v>4</v>
      </c>
      <c r="H14" s="39">
        <f t="shared" si="0"/>
        <v>19</v>
      </c>
      <c r="I14" s="168">
        <v>3</v>
      </c>
      <c r="J14" s="168">
        <v>4</v>
      </c>
      <c r="K14" s="168">
        <v>3</v>
      </c>
      <c r="L14" s="168">
        <v>4</v>
      </c>
      <c r="M14" s="168">
        <v>4</v>
      </c>
      <c r="N14" s="39">
        <f t="shared" si="1"/>
        <v>18</v>
      </c>
      <c r="O14" s="168">
        <v>4</v>
      </c>
      <c r="P14" s="168">
        <v>3</v>
      </c>
      <c r="Q14" s="168">
        <v>4</v>
      </c>
      <c r="R14" s="168">
        <v>3</v>
      </c>
      <c r="S14" s="39">
        <f t="shared" si="2"/>
        <v>14</v>
      </c>
      <c r="V14" s="626" t="s">
        <v>65</v>
      </c>
      <c r="W14" s="137">
        <v>6</v>
      </c>
      <c r="X14" s="147" t="s">
        <v>155</v>
      </c>
      <c r="Y14" s="93">
        <v>92.5</v>
      </c>
      <c r="Z14" s="138" t="s">
        <v>195</v>
      </c>
    </row>
    <row r="15" spans="1:41" ht="21" customHeight="1" x14ac:dyDescent="0.25">
      <c r="A15" s="234">
        <v>8</v>
      </c>
      <c r="B15" s="173" t="s">
        <v>114</v>
      </c>
      <c r="C15" s="168">
        <v>2</v>
      </c>
      <c r="D15" s="168">
        <v>4</v>
      </c>
      <c r="E15" s="168">
        <v>1</v>
      </c>
      <c r="F15" s="168">
        <v>3</v>
      </c>
      <c r="G15" s="168">
        <v>4</v>
      </c>
      <c r="H15" s="39">
        <f t="shared" si="0"/>
        <v>14</v>
      </c>
      <c r="I15" s="168">
        <v>3</v>
      </c>
      <c r="J15" s="168">
        <v>3</v>
      </c>
      <c r="K15" s="168">
        <v>4</v>
      </c>
      <c r="L15" s="168">
        <v>3</v>
      </c>
      <c r="M15" s="168">
        <v>4</v>
      </c>
      <c r="N15" s="39">
        <f t="shared" si="1"/>
        <v>17</v>
      </c>
      <c r="O15" s="168">
        <v>4</v>
      </c>
      <c r="P15" s="168">
        <v>3</v>
      </c>
      <c r="Q15" s="168">
        <v>2</v>
      </c>
      <c r="R15" s="168">
        <v>3</v>
      </c>
      <c r="S15" s="39">
        <f t="shared" si="2"/>
        <v>12</v>
      </c>
      <c r="V15" s="627"/>
      <c r="W15" s="137">
        <v>7</v>
      </c>
      <c r="X15" s="147" t="s">
        <v>168</v>
      </c>
      <c r="Y15" s="93">
        <v>86.3</v>
      </c>
      <c r="Z15" s="138" t="s">
        <v>195</v>
      </c>
    </row>
    <row r="16" spans="1:41" ht="31.5" customHeight="1" x14ac:dyDescent="0.25">
      <c r="A16" s="234">
        <v>9</v>
      </c>
      <c r="B16" s="173" t="s">
        <v>115</v>
      </c>
      <c r="C16" s="168">
        <v>3</v>
      </c>
      <c r="D16" s="168">
        <v>4</v>
      </c>
      <c r="E16" s="168">
        <v>4</v>
      </c>
      <c r="F16" s="168">
        <v>4</v>
      </c>
      <c r="G16" s="168">
        <v>2</v>
      </c>
      <c r="H16" s="39">
        <f t="shared" si="0"/>
        <v>17</v>
      </c>
      <c r="I16" s="168">
        <v>4</v>
      </c>
      <c r="J16" s="168">
        <v>4</v>
      </c>
      <c r="K16" s="168">
        <v>2</v>
      </c>
      <c r="L16" s="168">
        <v>3</v>
      </c>
      <c r="M16" s="168">
        <v>4</v>
      </c>
      <c r="N16" s="39">
        <f t="shared" si="1"/>
        <v>17</v>
      </c>
      <c r="O16" s="168">
        <v>4</v>
      </c>
      <c r="P16" s="168">
        <v>4</v>
      </c>
      <c r="Q16" s="168">
        <v>4</v>
      </c>
      <c r="R16" s="168">
        <v>4</v>
      </c>
      <c r="S16" s="39">
        <f t="shared" si="2"/>
        <v>16</v>
      </c>
      <c r="V16" s="627"/>
      <c r="W16" s="137">
        <v>8</v>
      </c>
      <c r="X16" s="147" t="s">
        <v>169</v>
      </c>
      <c r="Y16" s="93">
        <v>87.5</v>
      </c>
      <c r="Z16" s="138" t="s">
        <v>195</v>
      </c>
    </row>
    <row r="17" spans="1:26" ht="32.25" customHeight="1" x14ac:dyDescent="0.25">
      <c r="A17" s="234">
        <v>10</v>
      </c>
      <c r="B17" s="173" t="s">
        <v>116</v>
      </c>
      <c r="C17" s="234">
        <v>4</v>
      </c>
      <c r="D17" s="234">
        <v>4</v>
      </c>
      <c r="E17" s="234">
        <v>4</v>
      </c>
      <c r="F17" s="234">
        <v>4</v>
      </c>
      <c r="G17" s="234">
        <v>4</v>
      </c>
      <c r="H17" s="39">
        <f t="shared" si="0"/>
        <v>20</v>
      </c>
      <c r="I17" s="234">
        <v>4</v>
      </c>
      <c r="J17" s="234">
        <v>4</v>
      </c>
      <c r="K17" s="234">
        <v>4</v>
      </c>
      <c r="L17" s="234">
        <v>4</v>
      </c>
      <c r="M17" s="234">
        <v>4</v>
      </c>
      <c r="N17" s="39">
        <f t="shared" si="1"/>
        <v>20</v>
      </c>
      <c r="O17" s="234">
        <v>3</v>
      </c>
      <c r="P17" s="234">
        <v>4</v>
      </c>
      <c r="Q17" s="234">
        <v>4</v>
      </c>
      <c r="R17" s="234">
        <v>4</v>
      </c>
      <c r="S17" s="39">
        <f t="shared" si="2"/>
        <v>15</v>
      </c>
      <c r="V17" s="627"/>
      <c r="W17" s="137">
        <v>9</v>
      </c>
      <c r="X17" s="147" t="s">
        <v>170</v>
      </c>
      <c r="Y17" s="93">
        <v>91.3</v>
      </c>
      <c r="Z17" s="138" t="s">
        <v>195</v>
      </c>
    </row>
    <row r="18" spans="1:26" ht="30" customHeight="1" x14ac:dyDescent="0.25">
      <c r="A18" s="234">
        <v>11</v>
      </c>
      <c r="B18" s="173" t="s">
        <v>117</v>
      </c>
      <c r="C18" s="234">
        <v>4</v>
      </c>
      <c r="D18" s="234">
        <v>3</v>
      </c>
      <c r="E18" s="234">
        <v>4</v>
      </c>
      <c r="F18" s="234">
        <v>4</v>
      </c>
      <c r="G18" s="234">
        <v>3</v>
      </c>
      <c r="H18" s="39">
        <f t="shared" si="0"/>
        <v>18</v>
      </c>
      <c r="I18" s="234">
        <v>3</v>
      </c>
      <c r="J18" s="234">
        <v>3</v>
      </c>
      <c r="K18" s="234">
        <v>3</v>
      </c>
      <c r="L18" s="234">
        <v>4</v>
      </c>
      <c r="M18" s="234">
        <v>4</v>
      </c>
      <c r="N18" s="39">
        <f t="shared" si="1"/>
        <v>17</v>
      </c>
      <c r="O18" s="234">
        <v>3</v>
      </c>
      <c r="P18" s="234">
        <v>4</v>
      </c>
      <c r="Q18" s="234">
        <v>3</v>
      </c>
      <c r="R18" s="234">
        <v>3</v>
      </c>
      <c r="S18" s="39">
        <f t="shared" si="2"/>
        <v>13</v>
      </c>
      <c r="V18" s="628"/>
      <c r="W18" s="137">
        <v>10</v>
      </c>
      <c r="X18" s="147" t="s">
        <v>159</v>
      </c>
      <c r="Y18" s="93">
        <v>91.3</v>
      </c>
      <c r="Z18" s="138" t="s">
        <v>195</v>
      </c>
    </row>
    <row r="19" spans="1:26" ht="32.25" customHeight="1" x14ac:dyDescent="0.25">
      <c r="A19" s="234">
        <v>12</v>
      </c>
      <c r="B19" s="173" t="s">
        <v>118</v>
      </c>
      <c r="C19" s="234">
        <v>4</v>
      </c>
      <c r="D19" s="234">
        <v>3</v>
      </c>
      <c r="E19" s="234">
        <v>3</v>
      </c>
      <c r="F19" s="234">
        <v>4</v>
      </c>
      <c r="G19" s="234">
        <v>2</v>
      </c>
      <c r="H19" s="39">
        <f t="shared" si="0"/>
        <v>16</v>
      </c>
      <c r="I19" s="234">
        <v>4</v>
      </c>
      <c r="J19" s="234">
        <v>3</v>
      </c>
      <c r="K19" s="234">
        <v>4</v>
      </c>
      <c r="L19" s="234">
        <v>3</v>
      </c>
      <c r="M19" s="234">
        <v>4</v>
      </c>
      <c r="N19" s="39">
        <f t="shared" si="1"/>
        <v>18</v>
      </c>
      <c r="O19" s="234">
        <v>2</v>
      </c>
      <c r="P19" s="234">
        <v>4</v>
      </c>
      <c r="Q19" s="234">
        <v>3</v>
      </c>
      <c r="R19" s="234">
        <v>3</v>
      </c>
      <c r="S19" s="39">
        <f t="shared" si="2"/>
        <v>12</v>
      </c>
      <c r="V19" s="626" t="s">
        <v>66</v>
      </c>
      <c r="W19" s="137">
        <v>11</v>
      </c>
      <c r="X19" s="147" t="s">
        <v>173</v>
      </c>
      <c r="Y19" s="93">
        <v>86.3</v>
      </c>
      <c r="Z19" s="138" t="s">
        <v>195</v>
      </c>
    </row>
    <row r="20" spans="1:26" ht="21" customHeight="1" x14ac:dyDescent="0.25">
      <c r="A20" s="234">
        <v>13</v>
      </c>
      <c r="B20" s="173" t="s">
        <v>119</v>
      </c>
      <c r="C20" s="234">
        <v>4</v>
      </c>
      <c r="D20" s="234">
        <v>3</v>
      </c>
      <c r="E20" s="234">
        <v>4</v>
      </c>
      <c r="F20" s="234">
        <v>4</v>
      </c>
      <c r="G20" s="234">
        <v>4</v>
      </c>
      <c r="H20" s="39">
        <f t="shared" si="0"/>
        <v>19</v>
      </c>
      <c r="I20" s="234">
        <v>4</v>
      </c>
      <c r="J20" s="234">
        <v>4</v>
      </c>
      <c r="K20" s="234">
        <v>4</v>
      </c>
      <c r="L20" s="234">
        <v>4</v>
      </c>
      <c r="M20" s="234">
        <v>3</v>
      </c>
      <c r="N20" s="39">
        <f t="shared" si="1"/>
        <v>19</v>
      </c>
      <c r="O20" s="234">
        <v>4</v>
      </c>
      <c r="P20" s="234">
        <v>4</v>
      </c>
      <c r="Q20" s="234">
        <v>4</v>
      </c>
      <c r="R20" s="234">
        <v>3</v>
      </c>
      <c r="S20" s="39">
        <f t="shared" si="2"/>
        <v>15</v>
      </c>
      <c r="V20" s="627"/>
      <c r="W20" s="137">
        <v>12</v>
      </c>
      <c r="X20" s="147" t="s">
        <v>171</v>
      </c>
      <c r="Y20" s="93">
        <v>93.8</v>
      </c>
      <c r="Z20" s="138" t="s">
        <v>195</v>
      </c>
    </row>
    <row r="21" spans="1:26" ht="30.75" customHeight="1" x14ac:dyDescent="0.25">
      <c r="A21" s="234">
        <v>14</v>
      </c>
      <c r="B21" s="173" t="s">
        <v>120</v>
      </c>
      <c r="C21" s="234">
        <v>3</v>
      </c>
      <c r="D21" s="234">
        <v>4</v>
      </c>
      <c r="E21" s="234">
        <v>4</v>
      </c>
      <c r="F21" s="234">
        <v>3</v>
      </c>
      <c r="G21" s="234">
        <v>4</v>
      </c>
      <c r="H21" s="39">
        <f t="shared" si="0"/>
        <v>18</v>
      </c>
      <c r="I21" s="234">
        <v>4</v>
      </c>
      <c r="J21" s="234">
        <v>3</v>
      </c>
      <c r="K21" s="234">
        <v>4</v>
      </c>
      <c r="L21" s="234">
        <v>4</v>
      </c>
      <c r="M21" s="234">
        <v>3</v>
      </c>
      <c r="N21" s="39">
        <f t="shared" si="1"/>
        <v>18</v>
      </c>
      <c r="O21" s="234">
        <v>4</v>
      </c>
      <c r="P21" s="234">
        <v>4</v>
      </c>
      <c r="Q21" s="234">
        <v>3</v>
      </c>
      <c r="R21" s="234">
        <v>4</v>
      </c>
      <c r="S21" s="39">
        <f t="shared" si="2"/>
        <v>15</v>
      </c>
      <c r="V21" s="627"/>
      <c r="W21" s="137">
        <v>13</v>
      </c>
      <c r="X21" s="147" t="s">
        <v>172</v>
      </c>
      <c r="Y21" s="93">
        <v>83.8</v>
      </c>
      <c r="Z21" s="138" t="s">
        <v>195</v>
      </c>
    </row>
    <row r="22" spans="1:26" ht="33" customHeight="1" x14ac:dyDescent="0.25">
      <c r="A22" s="234">
        <v>15</v>
      </c>
      <c r="B22" s="173" t="s">
        <v>121</v>
      </c>
      <c r="C22" s="234">
        <v>3</v>
      </c>
      <c r="D22" s="234">
        <v>4</v>
      </c>
      <c r="E22" s="234">
        <v>4</v>
      </c>
      <c r="F22" s="234">
        <v>3</v>
      </c>
      <c r="G22" s="234">
        <v>3</v>
      </c>
      <c r="H22" s="39">
        <f t="shared" si="0"/>
        <v>17</v>
      </c>
      <c r="I22" s="234">
        <v>4</v>
      </c>
      <c r="J22" s="234">
        <v>3</v>
      </c>
      <c r="K22" s="234">
        <v>3</v>
      </c>
      <c r="L22" s="234">
        <v>4</v>
      </c>
      <c r="M22" s="234">
        <v>3</v>
      </c>
      <c r="N22" s="39">
        <f t="shared" si="1"/>
        <v>17</v>
      </c>
      <c r="O22" s="234">
        <v>3</v>
      </c>
      <c r="P22" s="234">
        <v>4</v>
      </c>
      <c r="Q22" s="234">
        <v>3</v>
      </c>
      <c r="R22" s="234">
        <v>3</v>
      </c>
      <c r="S22" s="39">
        <f t="shared" si="2"/>
        <v>13</v>
      </c>
      <c r="V22" s="628"/>
      <c r="W22" s="137">
        <v>14</v>
      </c>
      <c r="X22" s="147" t="s">
        <v>163</v>
      </c>
      <c r="Y22" s="93">
        <v>82.5</v>
      </c>
      <c r="Z22" s="138" t="s">
        <v>195</v>
      </c>
    </row>
    <row r="23" spans="1:26" ht="21" customHeight="1" x14ac:dyDescent="0.25">
      <c r="A23" s="234">
        <v>16</v>
      </c>
      <c r="B23" s="173" t="s">
        <v>122</v>
      </c>
      <c r="C23" s="234">
        <v>4</v>
      </c>
      <c r="D23" s="234">
        <v>3</v>
      </c>
      <c r="E23" s="234">
        <v>4</v>
      </c>
      <c r="F23" s="234">
        <v>4</v>
      </c>
      <c r="G23" s="234">
        <v>4</v>
      </c>
      <c r="H23" s="39">
        <f t="shared" si="0"/>
        <v>19</v>
      </c>
      <c r="I23" s="234">
        <v>3</v>
      </c>
      <c r="J23" s="234">
        <v>4</v>
      </c>
      <c r="K23" s="234">
        <v>3</v>
      </c>
      <c r="L23" s="234">
        <v>4</v>
      </c>
      <c r="M23" s="234">
        <v>4</v>
      </c>
      <c r="N23" s="39">
        <f t="shared" si="1"/>
        <v>18</v>
      </c>
      <c r="O23" s="234">
        <v>4</v>
      </c>
      <c r="P23" s="234">
        <v>3</v>
      </c>
      <c r="Q23" s="234">
        <v>4</v>
      </c>
      <c r="R23" s="234">
        <v>3</v>
      </c>
      <c r="S23" s="39">
        <f t="shared" si="2"/>
        <v>14</v>
      </c>
      <c r="V23" s="526" t="s">
        <v>5</v>
      </c>
      <c r="W23" s="526"/>
      <c r="X23" s="526"/>
      <c r="Y23" s="225">
        <f>AVERAGE(Y9:Y22)</f>
        <v>88.328571428571408</v>
      </c>
      <c r="Z23" s="138" t="s">
        <v>195</v>
      </c>
    </row>
    <row r="24" spans="1:26" ht="17.100000000000001" customHeight="1" x14ac:dyDescent="0.25">
      <c r="A24" s="234">
        <v>17</v>
      </c>
      <c r="B24" s="173" t="s">
        <v>123</v>
      </c>
      <c r="C24" s="234">
        <v>3</v>
      </c>
      <c r="D24" s="234">
        <v>4</v>
      </c>
      <c r="E24" s="234">
        <v>1</v>
      </c>
      <c r="F24" s="234">
        <v>3</v>
      </c>
      <c r="G24" s="234">
        <v>4</v>
      </c>
      <c r="H24" s="39">
        <f t="shared" si="0"/>
        <v>15</v>
      </c>
      <c r="I24" s="234">
        <v>3</v>
      </c>
      <c r="J24" s="234">
        <v>3</v>
      </c>
      <c r="K24" s="234">
        <v>4</v>
      </c>
      <c r="L24" s="234">
        <v>3</v>
      </c>
      <c r="M24" s="234">
        <v>4</v>
      </c>
      <c r="N24" s="39">
        <f t="shared" si="1"/>
        <v>17</v>
      </c>
      <c r="O24" s="234">
        <v>4</v>
      </c>
      <c r="P24" s="234">
        <v>3</v>
      </c>
      <c r="Q24" s="234">
        <v>2</v>
      </c>
      <c r="R24" s="234">
        <v>3</v>
      </c>
      <c r="S24" s="39">
        <f t="shared" si="2"/>
        <v>12</v>
      </c>
      <c r="V24" s="244"/>
      <c r="W24" s="220"/>
      <c r="X24" s="145"/>
      <c r="Y24" s="221"/>
      <c r="Z24" s="144"/>
    </row>
    <row r="25" spans="1:26" ht="17.100000000000001" customHeight="1" x14ac:dyDescent="0.25">
      <c r="A25" s="234">
        <v>18</v>
      </c>
      <c r="B25" s="173" t="s">
        <v>124</v>
      </c>
      <c r="C25" s="234">
        <v>3</v>
      </c>
      <c r="D25" s="234">
        <v>4</v>
      </c>
      <c r="E25" s="234">
        <v>4</v>
      </c>
      <c r="F25" s="234">
        <v>4</v>
      </c>
      <c r="G25" s="234">
        <v>2</v>
      </c>
      <c r="H25" s="39">
        <f t="shared" si="0"/>
        <v>17</v>
      </c>
      <c r="I25" s="234">
        <v>4</v>
      </c>
      <c r="J25" s="234">
        <v>4</v>
      </c>
      <c r="K25" s="234">
        <v>2</v>
      </c>
      <c r="L25" s="234">
        <v>3</v>
      </c>
      <c r="M25" s="234">
        <v>4</v>
      </c>
      <c r="N25" s="39">
        <f t="shared" si="1"/>
        <v>17</v>
      </c>
      <c r="O25" s="234">
        <v>4</v>
      </c>
      <c r="P25" s="234">
        <v>4</v>
      </c>
      <c r="Q25" s="234">
        <v>4</v>
      </c>
      <c r="R25" s="234">
        <v>4</v>
      </c>
      <c r="S25" s="39">
        <f t="shared" si="2"/>
        <v>16</v>
      </c>
    </row>
    <row r="26" spans="1:26" ht="17.100000000000001" customHeight="1" x14ac:dyDescent="0.25">
      <c r="A26" s="234">
        <v>19</v>
      </c>
      <c r="B26" s="173" t="s">
        <v>125</v>
      </c>
      <c r="C26" s="234">
        <v>4</v>
      </c>
      <c r="D26" s="234">
        <v>3</v>
      </c>
      <c r="E26" s="234">
        <v>4</v>
      </c>
      <c r="F26" s="234">
        <v>4</v>
      </c>
      <c r="G26" s="234">
        <v>3</v>
      </c>
      <c r="H26" s="39">
        <f t="shared" si="0"/>
        <v>18</v>
      </c>
      <c r="I26" s="234">
        <v>4</v>
      </c>
      <c r="J26" s="234">
        <v>3</v>
      </c>
      <c r="K26" s="234">
        <v>4</v>
      </c>
      <c r="L26" s="234">
        <v>3</v>
      </c>
      <c r="M26" s="234">
        <v>4</v>
      </c>
      <c r="N26" s="39">
        <f t="shared" si="1"/>
        <v>18</v>
      </c>
      <c r="O26" s="234">
        <v>3</v>
      </c>
      <c r="P26" s="234">
        <v>4</v>
      </c>
      <c r="Q26" s="234">
        <v>3</v>
      </c>
      <c r="R26" s="234">
        <v>3</v>
      </c>
      <c r="S26" s="39">
        <f t="shared" si="2"/>
        <v>13</v>
      </c>
    </row>
    <row r="27" spans="1:26" ht="17.100000000000001" customHeight="1" x14ac:dyDescent="0.25">
      <c r="A27" s="234">
        <v>20</v>
      </c>
      <c r="B27" s="173" t="s">
        <v>126</v>
      </c>
      <c r="C27" s="234">
        <v>4</v>
      </c>
      <c r="D27" s="234">
        <v>3</v>
      </c>
      <c r="E27" s="234">
        <v>3</v>
      </c>
      <c r="F27" s="234">
        <v>4</v>
      </c>
      <c r="G27" s="234">
        <v>3</v>
      </c>
      <c r="H27" s="39">
        <f t="shared" si="0"/>
        <v>17</v>
      </c>
      <c r="I27" s="234">
        <v>4</v>
      </c>
      <c r="J27" s="234">
        <v>4</v>
      </c>
      <c r="K27" s="234">
        <v>4</v>
      </c>
      <c r="L27" s="234">
        <v>4</v>
      </c>
      <c r="M27" s="234">
        <v>3</v>
      </c>
      <c r="N27" s="39">
        <f t="shared" si="1"/>
        <v>19</v>
      </c>
      <c r="O27" s="234">
        <v>4</v>
      </c>
      <c r="P27" s="234">
        <v>3</v>
      </c>
      <c r="Q27" s="234">
        <v>4</v>
      </c>
      <c r="R27" s="234">
        <v>3</v>
      </c>
      <c r="S27" s="39">
        <f t="shared" si="2"/>
        <v>14</v>
      </c>
    </row>
    <row r="28" spans="1:26" ht="17.100000000000001" customHeight="1" x14ac:dyDescent="0.25">
      <c r="A28" s="168"/>
      <c r="B28" s="24"/>
      <c r="C28" s="168"/>
      <c r="D28" s="168"/>
      <c r="E28" s="168"/>
      <c r="F28" s="168"/>
      <c r="G28" s="168"/>
      <c r="H28" s="39"/>
      <c r="I28" s="168"/>
      <c r="J28" s="168"/>
      <c r="K28" s="168"/>
      <c r="L28" s="168"/>
      <c r="M28" s="168"/>
      <c r="N28" s="39"/>
      <c r="O28" s="168"/>
      <c r="P28" s="168"/>
      <c r="Q28" s="168"/>
      <c r="R28" s="168"/>
      <c r="S28" s="39"/>
    </row>
    <row r="29" spans="1:26" ht="17.100000000000001" customHeight="1" x14ac:dyDescent="0.25">
      <c r="A29" s="624" t="s">
        <v>14</v>
      </c>
      <c r="B29" s="625"/>
      <c r="C29" s="41">
        <f t="shared" ref="C29:S29" si="3">SUM(C8:C28)</f>
        <v>72</v>
      </c>
      <c r="D29" s="41">
        <f>SUM(D8:D28)</f>
        <v>70</v>
      </c>
      <c r="E29" s="41">
        <f t="shared" si="3"/>
        <v>71</v>
      </c>
      <c r="F29" s="41">
        <f t="shared" si="3"/>
        <v>74</v>
      </c>
      <c r="G29" s="41">
        <f t="shared" si="3"/>
        <v>66</v>
      </c>
      <c r="H29" s="43">
        <f t="shared" si="3"/>
        <v>353</v>
      </c>
      <c r="I29" s="41">
        <f t="shared" si="3"/>
        <v>74</v>
      </c>
      <c r="J29" s="41">
        <f t="shared" si="3"/>
        <v>69</v>
      </c>
      <c r="K29" s="41">
        <f>SUM(K8:K28)</f>
        <v>70</v>
      </c>
      <c r="L29" s="41">
        <f t="shared" si="3"/>
        <v>73</v>
      </c>
      <c r="M29" s="41">
        <f t="shared" si="3"/>
        <v>73</v>
      </c>
      <c r="N29" s="43">
        <f t="shared" si="3"/>
        <v>359</v>
      </c>
      <c r="O29" s="41">
        <f t="shared" si="3"/>
        <v>69</v>
      </c>
      <c r="P29" s="41">
        <f t="shared" si="3"/>
        <v>75</v>
      </c>
      <c r="Q29" s="41">
        <f>SUM(Q8:Q28)</f>
        <v>67</v>
      </c>
      <c r="R29" s="41">
        <f t="shared" si="3"/>
        <v>66</v>
      </c>
      <c r="S29" s="43">
        <f t="shared" si="3"/>
        <v>277</v>
      </c>
    </row>
    <row r="30" spans="1:26" ht="17.100000000000001" customHeight="1" x14ac:dyDescent="0.25">
      <c r="A30" s="530" t="s">
        <v>147</v>
      </c>
      <c r="B30" s="532"/>
      <c r="C30" s="168">
        <v>80</v>
      </c>
      <c r="D30" s="234">
        <v>80</v>
      </c>
      <c r="E30" s="234">
        <v>80</v>
      </c>
      <c r="F30" s="234">
        <v>80</v>
      </c>
      <c r="G30" s="234">
        <v>80</v>
      </c>
      <c r="H30" s="135" t="s">
        <v>133</v>
      </c>
      <c r="I30" s="168">
        <v>80</v>
      </c>
      <c r="J30" s="234">
        <v>80</v>
      </c>
      <c r="K30" s="234">
        <v>80</v>
      </c>
      <c r="L30" s="234">
        <v>80</v>
      </c>
      <c r="M30" s="234">
        <v>80</v>
      </c>
      <c r="N30" s="135" t="s">
        <v>133</v>
      </c>
      <c r="O30" s="168">
        <v>80</v>
      </c>
      <c r="P30" s="234">
        <v>80</v>
      </c>
      <c r="Q30" s="234">
        <v>80</v>
      </c>
      <c r="R30" s="234">
        <v>80</v>
      </c>
      <c r="S30" s="135" t="s">
        <v>133</v>
      </c>
    </row>
    <row r="31" spans="1:26" ht="17.100000000000001" customHeight="1" x14ac:dyDescent="0.25">
      <c r="A31" s="530" t="s">
        <v>148</v>
      </c>
      <c r="B31" s="532"/>
      <c r="C31" s="168">
        <f>C29/C30*100</f>
        <v>90</v>
      </c>
      <c r="D31" s="168">
        <f>D29/D30*100</f>
        <v>87.5</v>
      </c>
      <c r="E31" s="168">
        <f t="shared" ref="E31:R31" si="4">E29/E30*100</f>
        <v>88.75</v>
      </c>
      <c r="F31" s="168">
        <f t="shared" si="4"/>
        <v>92.5</v>
      </c>
      <c r="G31" s="168">
        <f t="shared" si="4"/>
        <v>82.5</v>
      </c>
      <c r="H31" s="135" t="s">
        <v>133</v>
      </c>
      <c r="I31" s="168">
        <f t="shared" si="4"/>
        <v>92.5</v>
      </c>
      <c r="J31" s="168">
        <f t="shared" si="4"/>
        <v>86.25</v>
      </c>
      <c r="K31" s="168">
        <f t="shared" si="4"/>
        <v>87.5</v>
      </c>
      <c r="L31" s="168">
        <f t="shared" si="4"/>
        <v>91.25</v>
      </c>
      <c r="M31" s="168">
        <f t="shared" si="4"/>
        <v>91.25</v>
      </c>
      <c r="N31" s="135" t="s">
        <v>133</v>
      </c>
      <c r="O31" s="168">
        <f t="shared" si="4"/>
        <v>86.25</v>
      </c>
      <c r="P31" s="168">
        <f t="shared" si="4"/>
        <v>93.75</v>
      </c>
      <c r="Q31" s="168">
        <f t="shared" si="4"/>
        <v>83.75</v>
      </c>
      <c r="R31" s="168">
        <f t="shared" si="4"/>
        <v>82.5</v>
      </c>
      <c r="S31" s="135" t="s">
        <v>133</v>
      </c>
    </row>
    <row r="32" spans="1:26" ht="17.100000000000001" customHeight="1" x14ac:dyDescent="0.25">
      <c r="A32" s="55"/>
      <c r="B32" s="55"/>
      <c r="C32" s="55"/>
      <c r="D32" s="55"/>
      <c r="E32" s="55"/>
      <c r="F32" s="55"/>
      <c r="G32" s="55"/>
      <c r="H32" s="134"/>
      <c r="I32" s="55"/>
      <c r="J32" s="55"/>
      <c r="K32" s="55"/>
      <c r="L32" s="55"/>
      <c r="M32" s="55"/>
      <c r="N32" s="134"/>
      <c r="O32" s="55"/>
      <c r="P32" s="55"/>
      <c r="Q32" s="55"/>
      <c r="R32" s="55"/>
      <c r="S32" s="134"/>
    </row>
    <row r="34" spans="2:14" ht="21" customHeight="1" x14ac:dyDescent="0.25">
      <c r="B34" s="42" t="s">
        <v>199</v>
      </c>
      <c r="I34" s="4">
        <f>H29/N34*100</f>
        <v>88.25</v>
      </c>
      <c r="N34" s="4">
        <v>400</v>
      </c>
    </row>
    <row r="35" spans="2:14" ht="21" customHeight="1" x14ac:dyDescent="0.25">
      <c r="B35" s="42" t="s">
        <v>200</v>
      </c>
      <c r="I35" s="4">
        <f>N29/N35*100</f>
        <v>89.75</v>
      </c>
      <c r="N35" s="4">
        <v>400</v>
      </c>
    </row>
    <row r="36" spans="2:14" ht="21" customHeight="1" x14ac:dyDescent="0.25">
      <c r="B36" s="42" t="s">
        <v>201</v>
      </c>
      <c r="I36" s="4">
        <f>S29/N36*100</f>
        <v>86.5625</v>
      </c>
      <c r="N36" s="4">
        <v>320</v>
      </c>
    </row>
    <row r="39" spans="2:14" x14ac:dyDescent="0.25">
      <c r="G39" s="4" t="s">
        <v>188</v>
      </c>
    </row>
    <row r="40" spans="2:14" x14ac:dyDescent="0.25">
      <c r="G40" s="4" t="s">
        <v>189</v>
      </c>
    </row>
    <row r="41" spans="2:14" x14ac:dyDescent="0.25">
      <c r="G41" s="4" t="s">
        <v>190</v>
      </c>
    </row>
  </sheetData>
  <mergeCells count="18">
    <mergeCell ref="A29:B29"/>
    <mergeCell ref="A30:B30"/>
    <mergeCell ref="A31:B31"/>
    <mergeCell ref="V23:X23"/>
    <mergeCell ref="W6:W8"/>
    <mergeCell ref="X6:X8"/>
    <mergeCell ref="V14:V18"/>
    <mergeCell ref="V19:V22"/>
    <mergeCell ref="Y6:Z6"/>
    <mergeCell ref="Y7:Y8"/>
    <mergeCell ref="Z7:Z8"/>
    <mergeCell ref="V9:V13"/>
    <mergeCell ref="A6:A7"/>
    <mergeCell ref="B6:B7"/>
    <mergeCell ref="C6:H6"/>
    <mergeCell ref="I6:N6"/>
    <mergeCell ref="O6:S6"/>
    <mergeCell ref="V6:V8"/>
  </mergeCells>
  <phoneticPr fontId="13" type="noConversion"/>
  <pageMargins left="0.7" right="0.7" top="0.75" bottom="0.75" header="0.3" footer="0.3"/>
  <pageSetup paperSize="28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EF16-1ADA-4B35-8C3B-8E4156A489A1}">
  <dimension ref="A1:AO43"/>
  <sheetViews>
    <sheetView topLeftCell="W1" zoomScale="75" zoomScaleNormal="75" workbookViewId="0">
      <selection activeCell="Y17" sqref="Y17"/>
    </sheetView>
  </sheetViews>
  <sheetFormatPr defaultRowHeight="15.75" x14ac:dyDescent="0.25"/>
  <cols>
    <col min="1" max="1" width="7.140625" style="4" customWidth="1"/>
    <col min="2" max="2" width="26.85546875" style="4" customWidth="1"/>
    <col min="3" max="7" width="4.7109375" style="4" customWidth="1"/>
    <col min="8" max="8" width="5.5703125" style="4" customWidth="1"/>
    <col min="9" max="13" width="4.7109375" style="4" customWidth="1"/>
    <col min="14" max="14" width="5.5703125" style="4" customWidth="1"/>
    <col min="15" max="18" width="4.7109375" style="4" customWidth="1"/>
    <col min="19" max="19" width="6.140625" style="40" customWidth="1"/>
    <col min="20" max="21" width="9.140625" style="4"/>
    <col min="22" max="22" width="10.85546875" style="4" customWidth="1"/>
    <col min="23" max="23" width="5.85546875" style="4" customWidth="1"/>
    <col min="24" max="24" width="59.42578125" style="4" customWidth="1"/>
    <col min="25" max="25" width="12.42578125" style="4" customWidth="1"/>
    <col min="26" max="26" width="13" style="4" customWidth="1"/>
    <col min="27" max="27" width="9.140625" style="4"/>
    <col min="28" max="41" width="6.7109375" style="4" customWidth="1"/>
    <col min="42" max="16384" width="9.140625" style="4"/>
  </cols>
  <sheetData>
    <row r="1" spans="1:41" x14ac:dyDescent="0.25">
      <c r="B1" s="36"/>
      <c r="C1" s="36"/>
      <c r="D1" s="29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41" x14ac:dyDescent="0.25">
      <c r="B2" s="36"/>
      <c r="C2" s="36"/>
      <c r="D2" s="37" t="s">
        <v>9</v>
      </c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41" x14ac:dyDescent="0.25">
      <c r="B3" s="36"/>
      <c r="C3" s="36"/>
      <c r="D3" s="29" t="s">
        <v>10</v>
      </c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4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AB4" s="136">
        <v>1</v>
      </c>
      <c r="AC4" s="136">
        <v>2</v>
      </c>
      <c r="AD4" s="136">
        <v>3</v>
      </c>
      <c r="AE4" s="136">
        <v>4</v>
      </c>
      <c r="AF4" s="136">
        <v>5</v>
      </c>
      <c r="AG4" s="136">
        <v>6</v>
      </c>
      <c r="AH4" s="136">
        <v>7</v>
      </c>
      <c r="AI4" s="136">
        <v>8</v>
      </c>
      <c r="AJ4" s="136">
        <v>9</v>
      </c>
      <c r="AK4" s="136">
        <v>10</v>
      </c>
      <c r="AL4" s="136">
        <v>11</v>
      </c>
      <c r="AM4" s="136">
        <v>12</v>
      </c>
      <c r="AN4" s="136">
        <v>13</v>
      </c>
      <c r="AO4" s="136">
        <v>14</v>
      </c>
    </row>
    <row r="5" spans="1:41" ht="26.25" customHeight="1" x14ac:dyDescent="0.25">
      <c r="A5" s="35" t="s">
        <v>13</v>
      </c>
      <c r="O5" s="4" t="s">
        <v>67</v>
      </c>
      <c r="AB5" s="343">
        <v>88.392857142857139</v>
      </c>
      <c r="AC5" s="343">
        <v>91.071428571428569</v>
      </c>
      <c r="AD5" s="343">
        <v>94.642857142857139</v>
      </c>
      <c r="AE5" s="343">
        <v>91.964285714285708</v>
      </c>
      <c r="AF5" s="343">
        <v>93.75</v>
      </c>
      <c r="AG5" s="343">
        <v>87.5</v>
      </c>
      <c r="AH5" s="343">
        <v>91.071428571428569</v>
      </c>
      <c r="AI5" s="343">
        <v>89.285714285714292</v>
      </c>
      <c r="AJ5" s="343">
        <v>94.642857142857139</v>
      </c>
      <c r="AK5" s="343">
        <v>90.178571428571431</v>
      </c>
      <c r="AL5" s="343">
        <v>91.071428571428569</v>
      </c>
      <c r="AM5" s="343">
        <v>94.642857142857139</v>
      </c>
      <c r="AN5" s="343">
        <v>89.285714285714292</v>
      </c>
      <c r="AO5" s="343">
        <v>89.285714285714292</v>
      </c>
    </row>
    <row r="6" spans="1:41" x14ac:dyDescent="0.25">
      <c r="A6" s="526" t="s">
        <v>11</v>
      </c>
      <c r="B6" s="526" t="s">
        <v>12</v>
      </c>
      <c r="C6" s="620" t="s">
        <v>64</v>
      </c>
      <c r="D6" s="621"/>
      <c r="E6" s="621"/>
      <c r="F6" s="621"/>
      <c r="G6" s="621"/>
      <c r="H6" s="622"/>
      <c r="I6" s="620" t="s">
        <v>65</v>
      </c>
      <c r="J6" s="621"/>
      <c r="K6" s="621"/>
      <c r="L6" s="621"/>
      <c r="M6" s="621"/>
      <c r="N6" s="622"/>
      <c r="O6" s="623" t="s">
        <v>66</v>
      </c>
      <c r="P6" s="623"/>
      <c r="Q6" s="623"/>
      <c r="R6" s="623"/>
      <c r="S6" s="623"/>
      <c r="V6" s="619" t="s">
        <v>149</v>
      </c>
      <c r="W6" s="619" t="s">
        <v>0</v>
      </c>
      <c r="X6" s="619" t="s">
        <v>99</v>
      </c>
      <c r="Y6" s="618" t="s">
        <v>174</v>
      </c>
      <c r="Z6" s="618"/>
    </row>
    <row r="7" spans="1:41" x14ac:dyDescent="0.25">
      <c r="A7" s="526"/>
      <c r="B7" s="526"/>
      <c r="C7" s="38">
        <v>1</v>
      </c>
      <c r="D7" s="38">
        <v>2</v>
      </c>
      <c r="E7" s="38">
        <v>3</v>
      </c>
      <c r="F7" s="38">
        <v>4</v>
      </c>
      <c r="G7" s="38">
        <v>5</v>
      </c>
      <c r="H7" s="39" t="s">
        <v>47</v>
      </c>
      <c r="I7" s="38">
        <v>6</v>
      </c>
      <c r="J7" s="38">
        <v>7</v>
      </c>
      <c r="K7" s="38">
        <v>8</v>
      </c>
      <c r="L7" s="38">
        <v>9</v>
      </c>
      <c r="M7" s="38">
        <v>10</v>
      </c>
      <c r="N7" s="39" t="s">
        <v>47</v>
      </c>
      <c r="O7" s="38">
        <v>11</v>
      </c>
      <c r="P7" s="38">
        <v>12</v>
      </c>
      <c r="Q7" s="38">
        <v>13</v>
      </c>
      <c r="R7" s="38">
        <v>14</v>
      </c>
      <c r="S7" s="39" t="s">
        <v>47</v>
      </c>
      <c r="V7" s="619"/>
      <c r="W7" s="619"/>
      <c r="X7" s="619"/>
      <c r="Y7" s="619" t="s">
        <v>175</v>
      </c>
      <c r="Z7" s="619" t="s">
        <v>176</v>
      </c>
    </row>
    <row r="8" spans="1:41" ht="17.100000000000001" customHeight="1" x14ac:dyDescent="0.25">
      <c r="A8" s="28">
        <v>1</v>
      </c>
      <c r="B8" s="22" t="s">
        <v>107</v>
      </c>
      <c r="C8" s="28">
        <v>4</v>
      </c>
      <c r="D8" s="28">
        <v>3</v>
      </c>
      <c r="E8" s="28">
        <v>4</v>
      </c>
      <c r="F8" s="28">
        <v>3</v>
      </c>
      <c r="G8" s="28">
        <v>1</v>
      </c>
      <c r="H8" s="39">
        <f>SUM(C8:G8)</f>
        <v>15</v>
      </c>
      <c r="I8" s="28">
        <v>4</v>
      </c>
      <c r="J8" s="28">
        <v>3</v>
      </c>
      <c r="K8" s="28">
        <v>1</v>
      </c>
      <c r="L8" s="28">
        <v>4</v>
      </c>
      <c r="M8" s="28">
        <v>1</v>
      </c>
      <c r="N8" s="39">
        <f>SUM(I8:M8)</f>
        <v>13</v>
      </c>
      <c r="O8" s="28">
        <v>3</v>
      </c>
      <c r="P8" s="28">
        <v>4</v>
      </c>
      <c r="Q8" s="28">
        <v>2</v>
      </c>
      <c r="R8" s="28">
        <v>1</v>
      </c>
      <c r="S8" s="39">
        <f>SUM(O8:R8)</f>
        <v>10</v>
      </c>
      <c r="V8" s="619"/>
      <c r="W8" s="619"/>
      <c r="X8" s="619"/>
      <c r="Y8" s="619"/>
      <c r="Z8" s="619"/>
    </row>
    <row r="9" spans="1:41" ht="21" customHeight="1" x14ac:dyDescent="0.25">
      <c r="A9" s="328">
        <v>2</v>
      </c>
      <c r="B9" s="22" t="s">
        <v>108</v>
      </c>
      <c r="C9" s="28">
        <v>4</v>
      </c>
      <c r="D9" s="28">
        <v>4</v>
      </c>
      <c r="E9" s="28">
        <v>4</v>
      </c>
      <c r="F9" s="28">
        <v>4</v>
      </c>
      <c r="G9" s="28">
        <v>4</v>
      </c>
      <c r="H9" s="39">
        <f t="shared" ref="H9:H35" si="0">SUM(C9:G9)</f>
        <v>20</v>
      </c>
      <c r="I9" s="28">
        <v>4</v>
      </c>
      <c r="J9" s="28">
        <v>3</v>
      </c>
      <c r="K9" s="28">
        <v>3</v>
      </c>
      <c r="L9" s="28">
        <v>4</v>
      </c>
      <c r="M9" s="28">
        <v>4</v>
      </c>
      <c r="N9" s="39">
        <f t="shared" ref="N9:N33" si="1">SUM(I9:M9)</f>
        <v>18</v>
      </c>
      <c r="O9" s="28">
        <v>3</v>
      </c>
      <c r="P9" s="28">
        <v>4</v>
      </c>
      <c r="Q9" s="28">
        <v>3</v>
      </c>
      <c r="R9" s="28">
        <v>3</v>
      </c>
      <c r="S9" s="39">
        <f t="shared" ref="S9:S33" si="2">SUM(O9:R9)</f>
        <v>13</v>
      </c>
      <c r="V9" s="619" t="s">
        <v>64</v>
      </c>
      <c r="W9" s="137">
        <v>1</v>
      </c>
      <c r="X9" s="147" t="s">
        <v>164</v>
      </c>
      <c r="Y9" s="93">
        <v>88.39</v>
      </c>
      <c r="Z9" s="138" t="s">
        <v>195</v>
      </c>
    </row>
    <row r="10" spans="1:41" ht="21" customHeight="1" x14ac:dyDescent="0.25">
      <c r="A10" s="328">
        <v>3</v>
      </c>
      <c r="B10" s="22" t="s">
        <v>109</v>
      </c>
      <c r="C10" s="28">
        <v>4</v>
      </c>
      <c r="D10" s="28">
        <v>4</v>
      </c>
      <c r="E10" s="28">
        <v>4</v>
      </c>
      <c r="F10" s="28">
        <v>4</v>
      </c>
      <c r="G10" s="28">
        <v>4</v>
      </c>
      <c r="H10" s="39">
        <f t="shared" si="0"/>
        <v>20</v>
      </c>
      <c r="I10" s="28">
        <v>4</v>
      </c>
      <c r="J10" s="28">
        <v>4</v>
      </c>
      <c r="K10" s="28">
        <v>4</v>
      </c>
      <c r="L10" s="28">
        <v>4</v>
      </c>
      <c r="M10" s="28">
        <v>4</v>
      </c>
      <c r="N10" s="39">
        <f t="shared" si="1"/>
        <v>20</v>
      </c>
      <c r="O10" s="28">
        <v>4</v>
      </c>
      <c r="P10" s="28">
        <v>4</v>
      </c>
      <c r="Q10" s="28">
        <v>4</v>
      </c>
      <c r="R10" s="28">
        <v>4</v>
      </c>
      <c r="S10" s="39">
        <f t="shared" si="2"/>
        <v>16</v>
      </c>
      <c r="V10" s="619"/>
      <c r="W10" s="137">
        <v>2</v>
      </c>
      <c r="X10" s="147" t="s">
        <v>165</v>
      </c>
      <c r="Y10" s="93">
        <v>91.07</v>
      </c>
      <c r="Z10" s="138" t="s">
        <v>195</v>
      </c>
    </row>
    <row r="11" spans="1:41" ht="21" customHeight="1" x14ac:dyDescent="0.25">
      <c r="A11" s="328">
        <v>4</v>
      </c>
      <c r="B11" s="22" t="s">
        <v>110</v>
      </c>
      <c r="C11" s="28">
        <v>4</v>
      </c>
      <c r="D11" s="28">
        <v>4</v>
      </c>
      <c r="E11" s="28">
        <v>4</v>
      </c>
      <c r="F11" s="28">
        <v>4</v>
      </c>
      <c r="G11" s="28">
        <v>4</v>
      </c>
      <c r="H11" s="39">
        <f t="shared" si="0"/>
        <v>20</v>
      </c>
      <c r="I11" s="28">
        <v>3</v>
      </c>
      <c r="J11" s="28">
        <v>4</v>
      </c>
      <c r="K11" s="28">
        <v>4</v>
      </c>
      <c r="L11" s="28">
        <v>4</v>
      </c>
      <c r="M11" s="28">
        <v>3</v>
      </c>
      <c r="N11" s="39">
        <f t="shared" si="1"/>
        <v>18</v>
      </c>
      <c r="O11" s="28">
        <v>4</v>
      </c>
      <c r="P11" s="28">
        <v>4</v>
      </c>
      <c r="Q11" s="28">
        <v>4</v>
      </c>
      <c r="R11" s="28">
        <v>4</v>
      </c>
      <c r="S11" s="39">
        <f t="shared" si="2"/>
        <v>16</v>
      </c>
      <c r="V11" s="619"/>
      <c r="W11" s="137">
        <v>3</v>
      </c>
      <c r="X11" s="147" t="s">
        <v>179</v>
      </c>
      <c r="Y11" s="93">
        <v>94.64</v>
      </c>
      <c r="Z11" s="138" t="s">
        <v>195</v>
      </c>
    </row>
    <row r="12" spans="1:41" ht="32.25" customHeight="1" x14ac:dyDescent="0.25">
      <c r="A12" s="328">
        <v>5</v>
      </c>
      <c r="B12" s="22" t="s">
        <v>111</v>
      </c>
      <c r="C12" s="28">
        <v>3</v>
      </c>
      <c r="D12" s="28">
        <v>3</v>
      </c>
      <c r="E12" s="28">
        <v>4</v>
      </c>
      <c r="F12" s="28">
        <v>3</v>
      </c>
      <c r="G12" s="28">
        <v>4</v>
      </c>
      <c r="H12" s="39">
        <f t="shared" si="0"/>
        <v>17</v>
      </c>
      <c r="I12" s="28">
        <v>3</v>
      </c>
      <c r="J12" s="28">
        <v>3</v>
      </c>
      <c r="K12" s="28">
        <v>4</v>
      </c>
      <c r="L12" s="28">
        <v>4</v>
      </c>
      <c r="M12" s="28">
        <v>3</v>
      </c>
      <c r="N12" s="39">
        <f t="shared" si="1"/>
        <v>17</v>
      </c>
      <c r="O12" s="28">
        <v>4</v>
      </c>
      <c r="P12" s="28">
        <v>4</v>
      </c>
      <c r="Q12" s="28">
        <v>4</v>
      </c>
      <c r="R12" s="28">
        <v>4</v>
      </c>
      <c r="S12" s="39">
        <f t="shared" si="2"/>
        <v>16</v>
      </c>
      <c r="V12" s="619"/>
      <c r="W12" s="137">
        <v>4</v>
      </c>
      <c r="X12" s="147" t="s">
        <v>166</v>
      </c>
      <c r="Y12" s="93">
        <v>91.96</v>
      </c>
      <c r="Z12" s="138" t="s">
        <v>195</v>
      </c>
    </row>
    <row r="13" spans="1:41" ht="21" customHeight="1" x14ac:dyDescent="0.25">
      <c r="A13" s="328">
        <v>6</v>
      </c>
      <c r="B13" s="22" t="s">
        <v>112</v>
      </c>
      <c r="C13" s="28">
        <v>3</v>
      </c>
      <c r="D13" s="28">
        <v>4</v>
      </c>
      <c r="E13" s="28">
        <v>4</v>
      </c>
      <c r="F13" s="28">
        <v>4</v>
      </c>
      <c r="G13" s="28">
        <v>4</v>
      </c>
      <c r="H13" s="39">
        <f t="shared" si="0"/>
        <v>19</v>
      </c>
      <c r="I13" s="28">
        <v>4</v>
      </c>
      <c r="J13" s="28">
        <v>4</v>
      </c>
      <c r="K13" s="28">
        <v>4</v>
      </c>
      <c r="L13" s="28">
        <v>4</v>
      </c>
      <c r="M13" s="28">
        <v>4</v>
      </c>
      <c r="N13" s="39">
        <f t="shared" si="1"/>
        <v>20</v>
      </c>
      <c r="O13" s="28">
        <v>4</v>
      </c>
      <c r="P13" s="28">
        <v>4</v>
      </c>
      <c r="Q13" s="28">
        <v>4</v>
      </c>
      <c r="R13" s="28">
        <v>4</v>
      </c>
      <c r="S13" s="39">
        <f t="shared" si="2"/>
        <v>16</v>
      </c>
      <c r="V13" s="619"/>
      <c r="W13" s="137">
        <v>5</v>
      </c>
      <c r="X13" s="147" t="s">
        <v>167</v>
      </c>
      <c r="Y13" s="93">
        <v>93.75</v>
      </c>
      <c r="Z13" s="138" t="s">
        <v>195</v>
      </c>
    </row>
    <row r="14" spans="1:41" ht="21" customHeight="1" x14ac:dyDescent="0.25">
      <c r="A14" s="328">
        <v>7</v>
      </c>
      <c r="B14" s="22" t="s">
        <v>113</v>
      </c>
      <c r="C14" s="28">
        <v>4</v>
      </c>
      <c r="D14" s="28">
        <v>4</v>
      </c>
      <c r="E14" s="28">
        <v>4</v>
      </c>
      <c r="F14" s="28">
        <v>4</v>
      </c>
      <c r="G14" s="28">
        <v>4</v>
      </c>
      <c r="H14" s="39">
        <f t="shared" si="0"/>
        <v>20</v>
      </c>
      <c r="I14" s="28">
        <v>4</v>
      </c>
      <c r="J14" s="28">
        <v>4</v>
      </c>
      <c r="K14" s="28">
        <v>4</v>
      </c>
      <c r="L14" s="28">
        <v>4</v>
      </c>
      <c r="M14" s="28">
        <v>4</v>
      </c>
      <c r="N14" s="39">
        <f t="shared" si="1"/>
        <v>20</v>
      </c>
      <c r="O14" s="28">
        <v>4</v>
      </c>
      <c r="P14" s="28">
        <v>4</v>
      </c>
      <c r="Q14" s="28">
        <v>4</v>
      </c>
      <c r="R14" s="28">
        <v>4</v>
      </c>
      <c r="S14" s="39">
        <f t="shared" si="2"/>
        <v>16</v>
      </c>
      <c r="V14" s="619" t="s">
        <v>65</v>
      </c>
      <c r="W14" s="137">
        <v>6</v>
      </c>
      <c r="X14" s="147" t="s">
        <v>155</v>
      </c>
      <c r="Y14" s="93">
        <v>87.5</v>
      </c>
      <c r="Z14" s="138" t="s">
        <v>195</v>
      </c>
    </row>
    <row r="15" spans="1:41" ht="21" customHeight="1" x14ac:dyDescent="0.25">
      <c r="A15" s="328">
        <v>8</v>
      </c>
      <c r="B15" s="22" t="s">
        <v>114</v>
      </c>
      <c r="C15" s="28">
        <v>4</v>
      </c>
      <c r="D15" s="28">
        <v>3</v>
      </c>
      <c r="E15" s="28">
        <v>4</v>
      </c>
      <c r="F15" s="28">
        <v>4</v>
      </c>
      <c r="G15" s="28">
        <v>4</v>
      </c>
      <c r="H15" s="39">
        <f t="shared" si="0"/>
        <v>19</v>
      </c>
      <c r="I15" s="28">
        <v>4</v>
      </c>
      <c r="J15" s="28">
        <v>2</v>
      </c>
      <c r="K15" s="28">
        <v>4</v>
      </c>
      <c r="L15" s="28">
        <v>3</v>
      </c>
      <c r="M15" s="28">
        <v>3</v>
      </c>
      <c r="N15" s="39">
        <f t="shared" si="1"/>
        <v>16</v>
      </c>
      <c r="O15" s="28">
        <v>3</v>
      </c>
      <c r="P15" s="28">
        <v>4</v>
      </c>
      <c r="Q15" s="28">
        <v>3</v>
      </c>
      <c r="R15" s="28">
        <v>3</v>
      </c>
      <c r="S15" s="39">
        <f t="shared" si="2"/>
        <v>13</v>
      </c>
      <c r="V15" s="619"/>
      <c r="W15" s="137">
        <v>7</v>
      </c>
      <c r="X15" s="147" t="s">
        <v>168</v>
      </c>
      <c r="Y15" s="93">
        <v>91.07</v>
      </c>
      <c r="Z15" s="138" t="s">
        <v>195</v>
      </c>
    </row>
    <row r="16" spans="1:41" ht="21" customHeight="1" x14ac:dyDescent="0.25">
      <c r="A16" s="328">
        <v>9</v>
      </c>
      <c r="B16" s="22" t="s">
        <v>115</v>
      </c>
      <c r="C16" s="28">
        <v>2</v>
      </c>
      <c r="D16" s="28">
        <v>3</v>
      </c>
      <c r="E16" s="28">
        <v>3</v>
      </c>
      <c r="F16" s="28">
        <v>2</v>
      </c>
      <c r="G16" s="28">
        <v>4</v>
      </c>
      <c r="H16" s="39">
        <f t="shared" si="0"/>
        <v>14</v>
      </c>
      <c r="I16" s="28">
        <v>3</v>
      </c>
      <c r="J16" s="28">
        <v>3</v>
      </c>
      <c r="K16" s="28">
        <v>2</v>
      </c>
      <c r="L16" s="28">
        <v>3</v>
      </c>
      <c r="M16" s="28">
        <v>3</v>
      </c>
      <c r="N16" s="39">
        <f t="shared" si="1"/>
        <v>14</v>
      </c>
      <c r="O16" s="28">
        <v>4</v>
      </c>
      <c r="P16" s="28">
        <v>2</v>
      </c>
      <c r="Q16" s="28">
        <v>4</v>
      </c>
      <c r="R16" s="28">
        <v>3</v>
      </c>
      <c r="S16" s="39">
        <f t="shared" si="2"/>
        <v>13</v>
      </c>
      <c r="V16" s="619"/>
      <c r="W16" s="137">
        <v>8</v>
      </c>
      <c r="X16" s="147" t="s">
        <v>169</v>
      </c>
      <c r="Y16" s="93">
        <v>89.29</v>
      </c>
      <c r="Z16" s="138" t="s">
        <v>195</v>
      </c>
    </row>
    <row r="17" spans="1:26" ht="21" customHeight="1" x14ac:dyDescent="0.25">
      <c r="A17" s="328">
        <v>10</v>
      </c>
      <c r="B17" s="22" t="s">
        <v>116</v>
      </c>
      <c r="C17" s="28">
        <v>4</v>
      </c>
      <c r="D17" s="28">
        <v>4</v>
      </c>
      <c r="E17" s="28">
        <v>4</v>
      </c>
      <c r="F17" s="28">
        <v>4</v>
      </c>
      <c r="G17" s="28">
        <v>4</v>
      </c>
      <c r="H17" s="39">
        <f t="shared" si="0"/>
        <v>20</v>
      </c>
      <c r="I17" s="28">
        <v>4</v>
      </c>
      <c r="J17" s="28">
        <v>4</v>
      </c>
      <c r="K17" s="28">
        <v>4</v>
      </c>
      <c r="L17" s="28">
        <v>4</v>
      </c>
      <c r="M17" s="28">
        <v>4</v>
      </c>
      <c r="N17" s="39">
        <f t="shared" si="1"/>
        <v>20</v>
      </c>
      <c r="O17" s="28">
        <v>4</v>
      </c>
      <c r="P17" s="28">
        <v>4</v>
      </c>
      <c r="Q17" s="28">
        <v>4</v>
      </c>
      <c r="R17" s="28">
        <v>4</v>
      </c>
      <c r="S17" s="39">
        <f t="shared" si="2"/>
        <v>16</v>
      </c>
      <c r="V17" s="619"/>
      <c r="W17" s="137">
        <v>9</v>
      </c>
      <c r="X17" s="147" t="s">
        <v>170</v>
      </c>
      <c r="Y17" s="93">
        <v>94.64</v>
      </c>
      <c r="Z17" s="138" t="s">
        <v>195</v>
      </c>
    </row>
    <row r="18" spans="1:26" ht="21" customHeight="1" x14ac:dyDescent="0.25">
      <c r="A18" s="328">
        <v>11</v>
      </c>
      <c r="B18" s="22" t="s">
        <v>117</v>
      </c>
      <c r="C18" s="28">
        <v>4</v>
      </c>
      <c r="D18" s="28">
        <v>4</v>
      </c>
      <c r="E18" s="28">
        <v>4</v>
      </c>
      <c r="F18" s="28">
        <v>4</v>
      </c>
      <c r="G18" s="28">
        <v>4</v>
      </c>
      <c r="H18" s="39">
        <f t="shared" si="0"/>
        <v>20</v>
      </c>
      <c r="I18" s="28">
        <v>4</v>
      </c>
      <c r="J18" s="28">
        <v>4</v>
      </c>
      <c r="K18" s="28">
        <v>4</v>
      </c>
      <c r="L18" s="28">
        <v>4</v>
      </c>
      <c r="M18" s="28">
        <v>4</v>
      </c>
      <c r="N18" s="39">
        <f t="shared" si="1"/>
        <v>20</v>
      </c>
      <c r="O18" s="28">
        <v>4</v>
      </c>
      <c r="P18" s="28">
        <v>4</v>
      </c>
      <c r="Q18" s="28">
        <v>4</v>
      </c>
      <c r="R18" s="28">
        <v>4</v>
      </c>
      <c r="S18" s="39">
        <f t="shared" si="2"/>
        <v>16</v>
      </c>
      <c r="V18" s="619"/>
      <c r="W18" s="137">
        <v>10</v>
      </c>
      <c r="X18" s="147" t="s">
        <v>159</v>
      </c>
      <c r="Y18" s="93">
        <v>90.18</v>
      </c>
      <c r="Z18" s="138" t="s">
        <v>195</v>
      </c>
    </row>
    <row r="19" spans="1:26" ht="21" customHeight="1" x14ac:dyDescent="0.25">
      <c r="A19" s="328">
        <v>12</v>
      </c>
      <c r="B19" s="22" t="s">
        <v>118</v>
      </c>
      <c r="C19" s="28">
        <v>4</v>
      </c>
      <c r="D19" s="28">
        <v>4</v>
      </c>
      <c r="E19" s="28">
        <v>4</v>
      </c>
      <c r="F19" s="28">
        <v>4</v>
      </c>
      <c r="G19" s="28">
        <v>4</v>
      </c>
      <c r="H19" s="39">
        <f t="shared" si="0"/>
        <v>20</v>
      </c>
      <c r="I19" s="28">
        <v>3</v>
      </c>
      <c r="J19" s="28">
        <v>4</v>
      </c>
      <c r="K19" s="28">
        <v>4</v>
      </c>
      <c r="L19" s="28">
        <v>3</v>
      </c>
      <c r="M19" s="28">
        <v>3</v>
      </c>
      <c r="N19" s="39">
        <f t="shared" si="1"/>
        <v>17</v>
      </c>
      <c r="O19" s="28">
        <v>3</v>
      </c>
      <c r="P19" s="28">
        <v>3</v>
      </c>
      <c r="Q19" s="28">
        <v>3</v>
      </c>
      <c r="R19" s="28">
        <v>4</v>
      </c>
      <c r="S19" s="39">
        <f t="shared" si="2"/>
        <v>13</v>
      </c>
      <c r="V19" s="619" t="s">
        <v>66</v>
      </c>
      <c r="W19" s="137">
        <v>11</v>
      </c>
      <c r="X19" s="147" t="s">
        <v>173</v>
      </c>
      <c r="Y19" s="93">
        <v>91.07</v>
      </c>
      <c r="Z19" s="138" t="s">
        <v>195</v>
      </c>
    </row>
    <row r="20" spans="1:26" ht="21" customHeight="1" x14ac:dyDescent="0.25">
      <c r="A20" s="328">
        <v>13</v>
      </c>
      <c r="B20" s="22" t="s">
        <v>119</v>
      </c>
      <c r="C20" s="28">
        <v>4</v>
      </c>
      <c r="D20" s="28">
        <v>3</v>
      </c>
      <c r="E20" s="28">
        <v>3</v>
      </c>
      <c r="F20" s="28">
        <v>4</v>
      </c>
      <c r="G20" s="28">
        <v>4</v>
      </c>
      <c r="H20" s="39">
        <f t="shared" si="0"/>
        <v>18</v>
      </c>
      <c r="I20" s="28">
        <v>2</v>
      </c>
      <c r="J20" s="28">
        <v>4</v>
      </c>
      <c r="K20" s="28">
        <v>2</v>
      </c>
      <c r="L20" s="28">
        <v>3</v>
      </c>
      <c r="M20" s="28">
        <v>4</v>
      </c>
      <c r="N20" s="39">
        <f t="shared" si="1"/>
        <v>15</v>
      </c>
      <c r="O20" s="28">
        <v>3</v>
      </c>
      <c r="P20" s="28">
        <v>4</v>
      </c>
      <c r="Q20" s="28">
        <v>2</v>
      </c>
      <c r="R20" s="28">
        <v>4</v>
      </c>
      <c r="S20" s="39">
        <f t="shared" si="2"/>
        <v>13</v>
      </c>
      <c r="V20" s="619"/>
      <c r="W20" s="137">
        <v>12</v>
      </c>
      <c r="X20" s="147" t="s">
        <v>171</v>
      </c>
      <c r="Y20" s="93">
        <v>94.64</v>
      </c>
      <c r="Z20" s="138" t="s">
        <v>195</v>
      </c>
    </row>
    <row r="21" spans="1:26" ht="21" customHeight="1" x14ac:dyDescent="0.25">
      <c r="A21" s="328">
        <v>14</v>
      </c>
      <c r="B21" s="22" t="s">
        <v>120</v>
      </c>
      <c r="C21" s="28">
        <v>4</v>
      </c>
      <c r="D21" s="28">
        <v>4</v>
      </c>
      <c r="E21" s="28">
        <v>4</v>
      </c>
      <c r="F21" s="28">
        <v>4</v>
      </c>
      <c r="G21" s="28">
        <v>4</v>
      </c>
      <c r="H21" s="39">
        <f t="shared" si="0"/>
        <v>20</v>
      </c>
      <c r="I21" s="28">
        <v>4</v>
      </c>
      <c r="J21" s="28">
        <v>4</v>
      </c>
      <c r="K21" s="28">
        <v>4</v>
      </c>
      <c r="L21" s="28">
        <v>4</v>
      </c>
      <c r="M21" s="28">
        <v>4</v>
      </c>
      <c r="N21" s="39">
        <f t="shared" si="1"/>
        <v>20</v>
      </c>
      <c r="O21" s="28">
        <v>4</v>
      </c>
      <c r="P21" s="28">
        <v>4</v>
      </c>
      <c r="Q21" s="28">
        <v>4</v>
      </c>
      <c r="R21" s="28">
        <v>4</v>
      </c>
      <c r="S21" s="39">
        <f t="shared" si="2"/>
        <v>16</v>
      </c>
      <c r="V21" s="619"/>
      <c r="W21" s="137">
        <v>13</v>
      </c>
      <c r="X21" s="147" t="s">
        <v>172</v>
      </c>
      <c r="Y21" s="93">
        <v>89.29</v>
      </c>
      <c r="Z21" s="138" t="s">
        <v>195</v>
      </c>
    </row>
    <row r="22" spans="1:26" ht="21" customHeight="1" x14ac:dyDescent="0.25">
      <c r="A22" s="328">
        <v>15</v>
      </c>
      <c r="B22" s="22" t="s">
        <v>121</v>
      </c>
      <c r="C22" s="28">
        <v>2</v>
      </c>
      <c r="D22" s="28">
        <v>4</v>
      </c>
      <c r="E22" s="28">
        <v>3</v>
      </c>
      <c r="F22" s="28">
        <v>4</v>
      </c>
      <c r="G22" s="28">
        <v>4</v>
      </c>
      <c r="H22" s="39">
        <f t="shared" si="0"/>
        <v>17</v>
      </c>
      <c r="I22" s="28">
        <v>3</v>
      </c>
      <c r="J22" s="28">
        <v>4</v>
      </c>
      <c r="K22" s="28">
        <v>4</v>
      </c>
      <c r="L22" s="28">
        <v>4</v>
      </c>
      <c r="M22" s="28">
        <v>4</v>
      </c>
      <c r="N22" s="39">
        <f t="shared" si="1"/>
        <v>19</v>
      </c>
      <c r="O22" s="28">
        <v>4</v>
      </c>
      <c r="P22" s="28">
        <v>4</v>
      </c>
      <c r="Q22" s="28">
        <v>3</v>
      </c>
      <c r="R22" s="28">
        <v>3</v>
      </c>
      <c r="S22" s="39">
        <f t="shared" si="2"/>
        <v>14</v>
      </c>
      <c r="V22" s="619"/>
      <c r="W22" s="137">
        <v>14</v>
      </c>
      <c r="X22" s="147" t="s">
        <v>163</v>
      </c>
      <c r="Y22" s="93">
        <v>89.29</v>
      </c>
      <c r="Z22" s="138" t="s">
        <v>195</v>
      </c>
    </row>
    <row r="23" spans="1:26" ht="17.100000000000001" customHeight="1" x14ac:dyDescent="0.25">
      <c r="A23" s="328">
        <v>16</v>
      </c>
      <c r="B23" s="22" t="s">
        <v>122</v>
      </c>
      <c r="C23" s="28">
        <v>4</v>
      </c>
      <c r="D23" s="28">
        <v>4</v>
      </c>
      <c r="E23" s="28">
        <v>4</v>
      </c>
      <c r="F23" s="28">
        <v>3</v>
      </c>
      <c r="G23" s="28">
        <v>4</v>
      </c>
      <c r="H23" s="39">
        <f t="shared" si="0"/>
        <v>19</v>
      </c>
      <c r="I23" s="28">
        <v>4</v>
      </c>
      <c r="J23" s="28">
        <v>4</v>
      </c>
      <c r="K23" s="28">
        <v>3</v>
      </c>
      <c r="L23" s="28">
        <v>4</v>
      </c>
      <c r="M23" s="28">
        <v>4</v>
      </c>
      <c r="N23" s="39">
        <f t="shared" si="1"/>
        <v>19</v>
      </c>
      <c r="O23" s="28">
        <v>4</v>
      </c>
      <c r="P23" s="28">
        <v>4</v>
      </c>
      <c r="Q23" s="28">
        <v>4</v>
      </c>
      <c r="R23" s="28">
        <v>4</v>
      </c>
      <c r="S23" s="39">
        <f t="shared" si="2"/>
        <v>16</v>
      </c>
      <c r="V23" s="631" t="s">
        <v>5</v>
      </c>
      <c r="W23" s="632"/>
      <c r="X23" s="633"/>
      <c r="Y23" s="16">
        <f>AVERAGE(Y9:Y22)</f>
        <v>91.198571428571412</v>
      </c>
      <c r="Z23" s="138" t="s">
        <v>195</v>
      </c>
    </row>
    <row r="24" spans="1:26" ht="17.100000000000001" customHeight="1" x14ac:dyDescent="0.25">
      <c r="A24" s="328">
        <v>17</v>
      </c>
      <c r="B24" s="22" t="s">
        <v>123</v>
      </c>
      <c r="C24" s="28">
        <v>3</v>
      </c>
      <c r="D24" s="28">
        <v>3</v>
      </c>
      <c r="E24" s="28">
        <v>4</v>
      </c>
      <c r="F24" s="28">
        <v>4</v>
      </c>
      <c r="G24" s="28">
        <v>4</v>
      </c>
      <c r="H24" s="39">
        <f t="shared" si="0"/>
        <v>18</v>
      </c>
      <c r="I24" s="28">
        <v>3</v>
      </c>
      <c r="J24" s="28">
        <v>3</v>
      </c>
      <c r="K24" s="28">
        <v>4</v>
      </c>
      <c r="L24" s="28">
        <v>3</v>
      </c>
      <c r="M24" s="28">
        <v>4</v>
      </c>
      <c r="N24" s="39">
        <f t="shared" si="1"/>
        <v>17</v>
      </c>
      <c r="O24" s="28">
        <v>4</v>
      </c>
      <c r="P24" s="28">
        <v>3</v>
      </c>
      <c r="Q24" s="28">
        <v>4</v>
      </c>
      <c r="R24" s="28">
        <v>4</v>
      </c>
      <c r="S24" s="39">
        <f t="shared" si="2"/>
        <v>15</v>
      </c>
    </row>
    <row r="25" spans="1:26" ht="17.100000000000001" customHeight="1" x14ac:dyDescent="0.25">
      <c r="A25" s="328">
        <v>18</v>
      </c>
      <c r="B25" s="22" t="s">
        <v>124</v>
      </c>
      <c r="C25" s="28">
        <v>2</v>
      </c>
      <c r="D25" s="28">
        <v>3</v>
      </c>
      <c r="E25" s="28">
        <v>4</v>
      </c>
      <c r="F25" s="28">
        <v>2</v>
      </c>
      <c r="G25" s="28">
        <v>4</v>
      </c>
      <c r="H25" s="39">
        <f t="shared" si="0"/>
        <v>15</v>
      </c>
      <c r="I25" s="28">
        <v>2</v>
      </c>
      <c r="J25" s="28">
        <v>3</v>
      </c>
      <c r="K25" s="28">
        <v>4</v>
      </c>
      <c r="L25" s="28">
        <v>3</v>
      </c>
      <c r="M25" s="28">
        <v>2</v>
      </c>
      <c r="N25" s="39">
        <f t="shared" si="1"/>
        <v>14</v>
      </c>
      <c r="O25" s="28">
        <v>3</v>
      </c>
      <c r="P25" s="28">
        <v>4</v>
      </c>
      <c r="Q25" s="28">
        <v>4</v>
      </c>
      <c r="R25" s="28">
        <v>2</v>
      </c>
      <c r="S25" s="39">
        <f t="shared" si="2"/>
        <v>13</v>
      </c>
    </row>
    <row r="26" spans="1:26" ht="17.100000000000001" customHeight="1" x14ac:dyDescent="0.25">
      <c r="A26" s="328">
        <v>19</v>
      </c>
      <c r="B26" s="22" t="s">
        <v>125</v>
      </c>
      <c r="C26" s="28">
        <v>4</v>
      </c>
      <c r="D26" s="28">
        <v>4</v>
      </c>
      <c r="E26" s="28">
        <v>4</v>
      </c>
      <c r="F26" s="28">
        <v>4</v>
      </c>
      <c r="G26" s="28">
        <v>4</v>
      </c>
      <c r="H26" s="39">
        <f t="shared" si="0"/>
        <v>20</v>
      </c>
      <c r="I26" s="28">
        <v>4</v>
      </c>
      <c r="J26" s="28">
        <v>4</v>
      </c>
      <c r="K26" s="28">
        <v>4</v>
      </c>
      <c r="L26" s="28">
        <v>4</v>
      </c>
      <c r="M26" s="28">
        <v>4</v>
      </c>
      <c r="N26" s="39">
        <f t="shared" si="1"/>
        <v>20</v>
      </c>
      <c r="O26" s="28">
        <v>4</v>
      </c>
      <c r="P26" s="28">
        <v>4</v>
      </c>
      <c r="Q26" s="28">
        <v>4</v>
      </c>
      <c r="R26" s="28">
        <v>4</v>
      </c>
      <c r="S26" s="39">
        <f t="shared" si="2"/>
        <v>16</v>
      </c>
    </row>
    <row r="27" spans="1:26" ht="17.100000000000001" customHeight="1" x14ac:dyDescent="0.25">
      <c r="A27" s="328">
        <v>20</v>
      </c>
      <c r="B27" s="22" t="s">
        <v>126</v>
      </c>
      <c r="C27" s="28">
        <v>4</v>
      </c>
      <c r="D27" s="28">
        <v>3</v>
      </c>
      <c r="E27" s="28">
        <v>3</v>
      </c>
      <c r="F27" s="28">
        <v>4</v>
      </c>
      <c r="G27" s="28">
        <v>3</v>
      </c>
      <c r="H27" s="39">
        <f t="shared" si="0"/>
        <v>17</v>
      </c>
      <c r="I27" s="28">
        <v>4</v>
      </c>
      <c r="J27" s="28">
        <v>4</v>
      </c>
      <c r="K27" s="28">
        <v>3</v>
      </c>
      <c r="L27" s="28">
        <v>4</v>
      </c>
      <c r="M27" s="28">
        <v>4</v>
      </c>
      <c r="N27" s="39">
        <f t="shared" si="1"/>
        <v>19</v>
      </c>
      <c r="O27" s="28">
        <v>3</v>
      </c>
      <c r="P27" s="28">
        <v>4</v>
      </c>
      <c r="Q27" s="28">
        <v>3</v>
      </c>
      <c r="R27" s="28">
        <v>4</v>
      </c>
      <c r="S27" s="39">
        <f t="shared" si="2"/>
        <v>14</v>
      </c>
    </row>
    <row r="28" spans="1:26" ht="17.100000000000001" customHeight="1" x14ac:dyDescent="0.25">
      <c r="A28" s="328">
        <v>21</v>
      </c>
      <c r="B28" s="22" t="s">
        <v>127</v>
      </c>
      <c r="C28" s="28">
        <v>3</v>
      </c>
      <c r="D28" s="28">
        <v>3</v>
      </c>
      <c r="E28" s="28">
        <v>4</v>
      </c>
      <c r="F28" s="28">
        <v>3</v>
      </c>
      <c r="G28" s="28">
        <v>4</v>
      </c>
      <c r="H28" s="39">
        <f t="shared" si="0"/>
        <v>17</v>
      </c>
      <c r="I28" s="28">
        <v>4</v>
      </c>
      <c r="J28" s="28">
        <v>3</v>
      </c>
      <c r="K28" s="28">
        <v>4</v>
      </c>
      <c r="L28" s="28">
        <v>4</v>
      </c>
      <c r="M28" s="28">
        <v>4</v>
      </c>
      <c r="N28" s="39">
        <f t="shared" si="1"/>
        <v>19</v>
      </c>
      <c r="O28" s="28">
        <v>3</v>
      </c>
      <c r="P28" s="28">
        <v>4</v>
      </c>
      <c r="Q28" s="28">
        <v>3</v>
      </c>
      <c r="R28" s="28">
        <v>4</v>
      </c>
      <c r="S28" s="39">
        <f t="shared" si="2"/>
        <v>14</v>
      </c>
    </row>
    <row r="29" spans="1:26" ht="17.100000000000001" customHeight="1" x14ac:dyDescent="0.25">
      <c r="A29" s="328">
        <v>22</v>
      </c>
      <c r="B29" s="22" t="s">
        <v>128</v>
      </c>
      <c r="C29" s="28">
        <v>3</v>
      </c>
      <c r="D29" s="28">
        <v>4</v>
      </c>
      <c r="E29" s="28">
        <v>4</v>
      </c>
      <c r="F29" s="28">
        <v>4</v>
      </c>
      <c r="G29" s="28">
        <v>3</v>
      </c>
      <c r="H29" s="39">
        <f t="shared" si="0"/>
        <v>18</v>
      </c>
      <c r="I29" s="28">
        <v>4</v>
      </c>
      <c r="J29" s="28">
        <v>4</v>
      </c>
      <c r="K29" s="28">
        <v>3</v>
      </c>
      <c r="L29" s="28">
        <v>4</v>
      </c>
      <c r="M29" s="28">
        <v>4</v>
      </c>
      <c r="N29" s="39">
        <f t="shared" si="1"/>
        <v>19</v>
      </c>
      <c r="O29" s="28">
        <v>4</v>
      </c>
      <c r="P29" s="28">
        <v>4</v>
      </c>
      <c r="Q29" s="28">
        <v>4</v>
      </c>
      <c r="R29" s="28">
        <v>3</v>
      </c>
      <c r="S29" s="39">
        <f t="shared" si="2"/>
        <v>15</v>
      </c>
    </row>
    <row r="30" spans="1:26" ht="17.100000000000001" customHeight="1" x14ac:dyDescent="0.25">
      <c r="A30" s="328">
        <v>23</v>
      </c>
      <c r="B30" s="22" t="s">
        <v>129</v>
      </c>
      <c r="C30" s="28">
        <v>4</v>
      </c>
      <c r="D30" s="28">
        <v>4</v>
      </c>
      <c r="E30" s="28">
        <v>4</v>
      </c>
      <c r="F30" s="28">
        <v>4</v>
      </c>
      <c r="G30" s="28">
        <v>4</v>
      </c>
      <c r="H30" s="39">
        <f t="shared" si="0"/>
        <v>20</v>
      </c>
      <c r="I30" s="28">
        <v>4</v>
      </c>
      <c r="J30" s="28">
        <v>4</v>
      </c>
      <c r="K30" s="28">
        <v>4</v>
      </c>
      <c r="L30" s="28">
        <v>4</v>
      </c>
      <c r="M30" s="28">
        <v>4</v>
      </c>
      <c r="N30" s="39">
        <f t="shared" si="1"/>
        <v>20</v>
      </c>
      <c r="O30" s="28">
        <v>4</v>
      </c>
      <c r="P30" s="28">
        <v>4</v>
      </c>
      <c r="Q30" s="28">
        <v>4</v>
      </c>
      <c r="R30" s="28">
        <v>4</v>
      </c>
      <c r="S30" s="39">
        <f t="shared" si="2"/>
        <v>16</v>
      </c>
    </row>
    <row r="31" spans="1:26" ht="17.100000000000001" customHeight="1" x14ac:dyDescent="0.25">
      <c r="A31" s="328">
        <v>24</v>
      </c>
      <c r="B31" s="22" t="s">
        <v>130</v>
      </c>
      <c r="C31" s="28">
        <v>4</v>
      </c>
      <c r="D31" s="28">
        <v>3</v>
      </c>
      <c r="E31" s="28">
        <v>3</v>
      </c>
      <c r="F31" s="28">
        <v>4</v>
      </c>
      <c r="G31" s="28">
        <v>3</v>
      </c>
      <c r="H31" s="39">
        <f t="shared" si="0"/>
        <v>17</v>
      </c>
      <c r="I31" s="28">
        <v>3</v>
      </c>
      <c r="J31" s="28">
        <v>3</v>
      </c>
      <c r="K31" s="28">
        <v>4</v>
      </c>
      <c r="L31" s="28">
        <v>4</v>
      </c>
      <c r="M31" s="28">
        <v>3</v>
      </c>
      <c r="N31" s="39">
        <f t="shared" si="1"/>
        <v>17</v>
      </c>
      <c r="O31" s="28">
        <v>4</v>
      </c>
      <c r="P31" s="28">
        <v>3</v>
      </c>
      <c r="Q31" s="28">
        <v>3</v>
      </c>
      <c r="R31" s="28">
        <v>3</v>
      </c>
      <c r="S31" s="39">
        <f t="shared" si="2"/>
        <v>13</v>
      </c>
    </row>
    <row r="32" spans="1:26" ht="17.100000000000001" customHeight="1" x14ac:dyDescent="0.25">
      <c r="A32" s="328">
        <v>25</v>
      </c>
      <c r="B32" s="22" t="s">
        <v>131</v>
      </c>
      <c r="C32" s="28">
        <v>4</v>
      </c>
      <c r="D32" s="28">
        <v>4</v>
      </c>
      <c r="E32" s="28">
        <v>4</v>
      </c>
      <c r="F32" s="28">
        <v>4</v>
      </c>
      <c r="G32" s="28">
        <v>4</v>
      </c>
      <c r="H32" s="39">
        <f t="shared" si="0"/>
        <v>20</v>
      </c>
      <c r="I32" s="28">
        <v>4</v>
      </c>
      <c r="J32" s="28">
        <v>4</v>
      </c>
      <c r="K32" s="28">
        <v>4</v>
      </c>
      <c r="L32" s="28">
        <v>4</v>
      </c>
      <c r="M32" s="28">
        <v>4</v>
      </c>
      <c r="N32" s="39">
        <f t="shared" si="1"/>
        <v>20</v>
      </c>
      <c r="O32" s="28">
        <v>4</v>
      </c>
      <c r="P32" s="28">
        <v>4</v>
      </c>
      <c r="Q32" s="28">
        <v>4</v>
      </c>
      <c r="R32" s="28">
        <v>4</v>
      </c>
      <c r="S32" s="39">
        <f t="shared" si="2"/>
        <v>16</v>
      </c>
    </row>
    <row r="33" spans="1:19" ht="17.100000000000001" customHeight="1" x14ac:dyDescent="0.25">
      <c r="A33" s="328">
        <v>26</v>
      </c>
      <c r="B33" s="22" t="s">
        <v>508</v>
      </c>
      <c r="C33" s="28">
        <v>3</v>
      </c>
      <c r="D33" s="28">
        <v>4</v>
      </c>
      <c r="E33" s="28">
        <v>4</v>
      </c>
      <c r="F33" s="28">
        <v>4</v>
      </c>
      <c r="G33" s="28">
        <v>3</v>
      </c>
      <c r="H33" s="39">
        <f t="shared" si="0"/>
        <v>18</v>
      </c>
      <c r="I33" s="28">
        <v>3</v>
      </c>
      <c r="J33" s="28">
        <v>4</v>
      </c>
      <c r="K33" s="28">
        <v>4</v>
      </c>
      <c r="L33" s="28">
        <v>4</v>
      </c>
      <c r="M33" s="28">
        <v>4</v>
      </c>
      <c r="N33" s="39">
        <f t="shared" si="1"/>
        <v>19</v>
      </c>
      <c r="O33" s="28">
        <v>3</v>
      </c>
      <c r="P33" s="28">
        <v>3</v>
      </c>
      <c r="Q33" s="28">
        <v>4</v>
      </c>
      <c r="R33" s="28">
        <v>4</v>
      </c>
      <c r="S33" s="39">
        <f t="shared" si="2"/>
        <v>14</v>
      </c>
    </row>
    <row r="34" spans="1:19" ht="17.100000000000001" customHeight="1" x14ac:dyDescent="0.25">
      <c r="A34" s="328">
        <v>27</v>
      </c>
      <c r="B34" s="347" t="s">
        <v>509</v>
      </c>
      <c r="C34" s="328">
        <v>3</v>
      </c>
      <c r="D34" s="328">
        <v>4</v>
      </c>
      <c r="E34" s="328">
        <v>3</v>
      </c>
      <c r="F34" s="328">
        <v>4</v>
      </c>
      <c r="G34" s="328">
        <v>4</v>
      </c>
      <c r="H34" s="345">
        <f t="shared" si="0"/>
        <v>18</v>
      </c>
      <c r="I34" s="328">
        <v>3</v>
      </c>
      <c r="J34" s="328">
        <v>4</v>
      </c>
      <c r="K34" s="328">
        <v>3</v>
      </c>
      <c r="L34" s="328">
        <v>4</v>
      </c>
      <c r="M34" s="328">
        <v>4</v>
      </c>
      <c r="N34" s="345">
        <f>SUM(I34:M34)</f>
        <v>18</v>
      </c>
      <c r="O34" s="328">
        <v>3</v>
      </c>
      <c r="P34" s="328">
        <v>4</v>
      </c>
      <c r="Q34" s="328">
        <v>3</v>
      </c>
      <c r="R34" s="328">
        <v>4</v>
      </c>
      <c r="S34" s="39">
        <f>SUM(O34:R34)</f>
        <v>14</v>
      </c>
    </row>
    <row r="35" spans="1:19" ht="17.100000000000001" customHeight="1" x14ac:dyDescent="0.25">
      <c r="A35" s="328">
        <v>28</v>
      </c>
      <c r="B35" s="347" t="s">
        <v>510</v>
      </c>
      <c r="C35" s="328">
        <v>4</v>
      </c>
      <c r="D35" s="328">
        <v>4</v>
      </c>
      <c r="E35" s="328">
        <v>4</v>
      </c>
      <c r="F35" s="328">
        <v>3</v>
      </c>
      <c r="G35" s="328">
        <v>4</v>
      </c>
      <c r="H35" s="345">
        <f t="shared" si="0"/>
        <v>19</v>
      </c>
      <c r="I35" s="328">
        <v>3</v>
      </c>
      <c r="J35" s="328">
        <v>4</v>
      </c>
      <c r="K35" s="328">
        <v>4</v>
      </c>
      <c r="L35" s="328">
        <v>4</v>
      </c>
      <c r="M35" s="328">
        <v>4</v>
      </c>
      <c r="N35" s="345">
        <f>SUM(I35:M35)</f>
        <v>19</v>
      </c>
      <c r="O35" s="328">
        <v>4</v>
      </c>
      <c r="P35" s="328">
        <v>4</v>
      </c>
      <c r="Q35" s="328">
        <v>4</v>
      </c>
      <c r="R35" s="328">
        <v>3</v>
      </c>
      <c r="S35" s="39">
        <f>SUM(O35:R35)</f>
        <v>15</v>
      </c>
    </row>
    <row r="36" spans="1:19" ht="17.100000000000001" customHeight="1" x14ac:dyDescent="0.25">
      <c r="A36" s="629" t="s">
        <v>14</v>
      </c>
      <c r="B36" s="630"/>
      <c r="C36" s="348">
        <f t="shared" ref="C36:G36" si="3">SUM(C8:C35)</f>
        <v>99</v>
      </c>
      <c r="D36" s="348">
        <f t="shared" si="3"/>
        <v>102</v>
      </c>
      <c r="E36" s="348">
        <f t="shared" si="3"/>
        <v>106</v>
      </c>
      <c r="F36" s="348">
        <f t="shared" si="3"/>
        <v>103</v>
      </c>
      <c r="G36" s="348">
        <f t="shared" si="3"/>
        <v>105</v>
      </c>
      <c r="H36" s="349">
        <f>SUM(H8:H35)</f>
        <v>515</v>
      </c>
      <c r="I36" s="348">
        <f t="shared" ref="I36" si="4">SUM(I8:I35)</f>
        <v>98</v>
      </c>
      <c r="J36" s="348">
        <f t="shared" ref="J36" si="5">SUM(J8:J35)</f>
        <v>102</v>
      </c>
      <c r="K36" s="348">
        <f t="shared" ref="K36" si="6">SUM(K8:K35)</f>
        <v>100</v>
      </c>
      <c r="L36" s="348">
        <f t="shared" ref="L36" si="7">SUM(L8:L35)</f>
        <v>106</v>
      </c>
      <c r="M36" s="348">
        <f t="shared" ref="M36" si="8">SUM(M8:M35)</f>
        <v>101</v>
      </c>
      <c r="N36" s="349">
        <f>SUM(N8:N35)</f>
        <v>507</v>
      </c>
      <c r="O36" s="348">
        <f t="shared" ref="O36" si="9">SUM(O8:O35)</f>
        <v>102</v>
      </c>
      <c r="P36" s="348">
        <f t="shared" ref="P36" si="10">SUM(P8:P35)</f>
        <v>106</v>
      </c>
      <c r="Q36" s="348">
        <f t="shared" ref="Q36" si="11">SUM(Q8:Q35)</f>
        <v>100</v>
      </c>
      <c r="R36" s="348">
        <f t="shared" ref="R36" si="12">SUM(R8:R35)</f>
        <v>100</v>
      </c>
      <c r="S36" s="43">
        <f>SUM(S8:S35)</f>
        <v>408</v>
      </c>
    </row>
    <row r="37" spans="1:19" ht="17.100000000000001" customHeight="1" x14ac:dyDescent="0.25">
      <c r="A37" s="530" t="s">
        <v>147</v>
      </c>
      <c r="B37" s="531"/>
      <c r="C37" s="328">
        <v>112</v>
      </c>
      <c r="D37" s="343">
        <v>112</v>
      </c>
      <c r="E37" s="343">
        <v>112</v>
      </c>
      <c r="F37" s="343">
        <v>112</v>
      </c>
      <c r="G37" s="343">
        <v>112</v>
      </c>
      <c r="H37" s="135" t="s">
        <v>133</v>
      </c>
      <c r="I37" s="328">
        <v>112</v>
      </c>
      <c r="J37" s="343">
        <v>112</v>
      </c>
      <c r="K37" s="343">
        <v>112</v>
      </c>
      <c r="L37" s="343">
        <v>112</v>
      </c>
      <c r="M37" s="343">
        <v>112</v>
      </c>
      <c r="N37" s="135" t="s">
        <v>133</v>
      </c>
      <c r="O37" s="328">
        <v>112</v>
      </c>
      <c r="P37" s="343">
        <v>112</v>
      </c>
      <c r="Q37" s="343">
        <v>112</v>
      </c>
      <c r="R37" s="343">
        <v>112</v>
      </c>
      <c r="S37" s="346" t="s">
        <v>133</v>
      </c>
    </row>
    <row r="38" spans="1:19" ht="17.100000000000001" customHeight="1" x14ac:dyDescent="0.25">
      <c r="A38" s="530" t="s">
        <v>148</v>
      </c>
      <c r="B38" s="531"/>
      <c r="C38" s="328">
        <f>C36/C37*100</f>
        <v>88.392857142857139</v>
      </c>
      <c r="D38" s="328">
        <f t="shared" ref="D38:R38" si="13">D36/D37*100</f>
        <v>91.071428571428569</v>
      </c>
      <c r="E38" s="328">
        <f t="shared" si="13"/>
        <v>94.642857142857139</v>
      </c>
      <c r="F38" s="328">
        <f t="shared" si="13"/>
        <v>91.964285714285708</v>
      </c>
      <c r="G38" s="328">
        <f t="shared" si="13"/>
        <v>93.75</v>
      </c>
      <c r="H38" s="135" t="s">
        <v>133</v>
      </c>
      <c r="I38" s="328">
        <f t="shared" si="13"/>
        <v>87.5</v>
      </c>
      <c r="J38" s="328">
        <f t="shared" si="13"/>
        <v>91.071428571428569</v>
      </c>
      <c r="K38" s="328">
        <f t="shared" si="13"/>
        <v>89.285714285714292</v>
      </c>
      <c r="L38" s="328">
        <f t="shared" si="13"/>
        <v>94.642857142857139</v>
      </c>
      <c r="M38" s="328">
        <f t="shared" si="13"/>
        <v>90.178571428571431</v>
      </c>
      <c r="N38" s="135" t="s">
        <v>133</v>
      </c>
      <c r="O38" s="328">
        <f t="shared" si="13"/>
        <v>91.071428571428569</v>
      </c>
      <c r="P38" s="328">
        <f t="shared" si="13"/>
        <v>94.642857142857139</v>
      </c>
      <c r="Q38" s="328">
        <f t="shared" si="13"/>
        <v>89.285714285714292</v>
      </c>
      <c r="R38" s="328">
        <f t="shared" si="13"/>
        <v>89.285714285714292</v>
      </c>
      <c r="S38" s="346" t="s">
        <v>133</v>
      </c>
    </row>
    <row r="39" spans="1:19" ht="17.100000000000001" customHeight="1" x14ac:dyDescent="0.25">
      <c r="A39" s="55"/>
      <c r="B39" s="55"/>
      <c r="C39" s="55"/>
      <c r="D39" s="55"/>
      <c r="E39" s="55"/>
      <c r="F39" s="55"/>
      <c r="G39" s="55"/>
      <c r="H39" s="134"/>
      <c r="I39" s="55"/>
      <c r="J39" s="55"/>
      <c r="K39" s="55"/>
      <c r="L39" s="55"/>
      <c r="M39" s="55"/>
      <c r="N39" s="134"/>
      <c r="O39" s="55"/>
      <c r="P39" s="55"/>
      <c r="Q39" s="55"/>
      <c r="R39" s="55"/>
      <c r="S39" s="134"/>
    </row>
    <row r="41" spans="1:19" ht="21" customHeight="1" x14ac:dyDescent="0.25">
      <c r="B41" s="42" t="s">
        <v>511</v>
      </c>
      <c r="E41" s="4" t="s">
        <v>514</v>
      </c>
      <c r="I41" s="4">
        <f>N41/560*100</f>
        <v>91.964285714285708</v>
      </c>
      <c r="N41" s="4">
        <v>515</v>
      </c>
    </row>
    <row r="42" spans="1:19" ht="21" customHeight="1" x14ac:dyDescent="0.25">
      <c r="B42" s="42" t="s">
        <v>512</v>
      </c>
      <c r="E42" s="4" t="s">
        <v>515</v>
      </c>
      <c r="I42" s="4">
        <f t="shared" ref="I42" si="14">N42/560*100</f>
        <v>90.535714285714292</v>
      </c>
      <c r="N42" s="4">
        <v>507</v>
      </c>
    </row>
    <row r="43" spans="1:19" ht="21" customHeight="1" x14ac:dyDescent="0.25">
      <c r="B43" s="42" t="s">
        <v>513</v>
      </c>
      <c r="E43" s="4" t="s">
        <v>516</v>
      </c>
      <c r="I43" s="4">
        <f>N43/448*100</f>
        <v>91.071428571428569</v>
      </c>
      <c r="N43" s="4">
        <v>408</v>
      </c>
    </row>
  </sheetData>
  <mergeCells count="18">
    <mergeCell ref="X6:X8"/>
    <mergeCell ref="Y6:Z6"/>
    <mergeCell ref="Y7:Y8"/>
    <mergeCell ref="Z7:Z8"/>
    <mergeCell ref="A37:B37"/>
    <mergeCell ref="V9:V13"/>
    <mergeCell ref="V14:V18"/>
    <mergeCell ref="V19:V22"/>
    <mergeCell ref="V6:V8"/>
    <mergeCell ref="W6:W8"/>
    <mergeCell ref="V23:X23"/>
    <mergeCell ref="A38:B38"/>
    <mergeCell ref="O6:S6"/>
    <mergeCell ref="A36:B36"/>
    <mergeCell ref="A6:A7"/>
    <mergeCell ref="B6:B7"/>
    <mergeCell ref="C6:H6"/>
    <mergeCell ref="I6:N6"/>
  </mergeCells>
  <phoneticPr fontId="13" type="noConversion"/>
  <pageMargins left="0.7" right="0.7" top="0.75" bottom="0.75" header="0.3" footer="0.3"/>
  <pageSetup paperSize="28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C690-4865-434A-B904-CD2B85BA17BF}">
  <dimension ref="B4:J21"/>
  <sheetViews>
    <sheetView showGridLines="0" topLeftCell="D1" zoomScale="112" zoomScaleNormal="112" workbookViewId="0">
      <selection activeCell="F21" sqref="F21"/>
    </sheetView>
  </sheetViews>
  <sheetFormatPr defaultRowHeight="15" x14ac:dyDescent="0.25"/>
  <cols>
    <col min="2" max="2" width="12" customWidth="1"/>
    <col min="3" max="3" width="59.28515625" customWidth="1"/>
    <col min="4" max="4" width="12.42578125" customWidth="1"/>
    <col min="5" max="5" width="12" customWidth="1"/>
    <col min="6" max="6" width="10.7109375" customWidth="1"/>
    <col min="8" max="8" width="12.28515625" customWidth="1"/>
    <col min="10" max="10" width="93.140625" customWidth="1"/>
  </cols>
  <sheetData>
    <row r="4" spans="2:10" ht="21" customHeight="1" thickBot="1" x14ac:dyDescent="0.3">
      <c r="B4" s="619" t="s">
        <v>149</v>
      </c>
      <c r="C4" s="619" t="s">
        <v>99</v>
      </c>
      <c r="D4" s="618" t="s">
        <v>174</v>
      </c>
      <c r="E4" s="618"/>
    </row>
    <row r="5" spans="2:10" ht="21" customHeight="1" x14ac:dyDescent="0.25">
      <c r="B5" s="619"/>
      <c r="C5" s="619"/>
      <c r="D5" s="619" t="s">
        <v>175</v>
      </c>
      <c r="E5" s="619" t="s">
        <v>176</v>
      </c>
      <c r="F5" s="143"/>
      <c r="H5" s="644" t="s">
        <v>149</v>
      </c>
      <c r="I5" s="634" t="s">
        <v>0</v>
      </c>
      <c r="J5" s="636" t="s">
        <v>99</v>
      </c>
    </row>
    <row r="6" spans="2:10" ht="21" customHeight="1" thickBot="1" x14ac:dyDescent="0.3">
      <c r="B6" s="619"/>
      <c r="C6" s="619"/>
      <c r="D6" s="619"/>
      <c r="E6" s="619"/>
      <c r="F6" s="143"/>
      <c r="H6" s="645"/>
      <c r="I6" s="635"/>
      <c r="J6" s="637"/>
    </row>
    <row r="7" spans="2:10" ht="21" customHeight="1" thickBot="1" x14ac:dyDescent="0.3">
      <c r="B7" s="619" t="s">
        <v>64</v>
      </c>
      <c r="C7" s="147" t="s">
        <v>164</v>
      </c>
      <c r="D7" s="233">
        <v>87.96</v>
      </c>
      <c r="E7" s="233" t="s">
        <v>178</v>
      </c>
      <c r="F7" s="144"/>
      <c r="H7" s="638" t="s">
        <v>64</v>
      </c>
      <c r="I7" s="142">
        <v>1</v>
      </c>
      <c r="J7" s="150" t="s">
        <v>150</v>
      </c>
    </row>
    <row r="8" spans="2:10" ht="21" customHeight="1" thickBot="1" x14ac:dyDescent="0.3">
      <c r="B8" s="619"/>
      <c r="C8" s="147" t="s">
        <v>165</v>
      </c>
      <c r="D8" s="233">
        <v>90.74</v>
      </c>
      <c r="E8" s="233" t="s">
        <v>178</v>
      </c>
      <c r="F8" s="145"/>
      <c r="H8" s="639"/>
      <c r="I8" s="148">
        <v>2</v>
      </c>
      <c r="J8" s="151" t="s">
        <v>151</v>
      </c>
    </row>
    <row r="9" spans="2:10" ht="21" customHeight="1" thickBot="1" x14ac:dyDescent="0.3">
      <c r="B9" s="619"/>
      <c r="C9" s="147" t="s">
        <v>179</v>
      </c>
      <c r="D9" s="233">
        <v>94.44</v>
      </c>
      <c r="E9" s="233" t="s">
        <v>178</v>
      </c>
      <c r="F9" s="145"/>
      <c r="H9" s="639"/>
      <c r="I9" s="148">
        <v>3</v>
      </c>
      <c r="J9" s="151" t="s">
        <v>152</v>
      </c>
    </row>
    <row r="10" spans="2:10" ht="21" customHeight="1" thickBot="1" x14ac:dyDescent="0.3">
      <c r="B10" s="619"/>
      <c r="C10" s="147" t="s">
        <v>166</v>
      </c>
      <c r="D10" s="233">
        <v>92.59</v>
      </c>
      <c r="E10" s="233" t="s">
        <v>178</v>
      </c>
      <c r="F10" s="145"/>
      <c r="H10" s="639"/>
      <c r="I10" s="148">
        <v>4</v>
      </c>
      <c r="J10" s="152" t="s">
        <v>153</v>
      </c>
    </row>
    <row r="11" spans="2:10" ht="21" customHeight="1" thickBot="1" x14ac:dyDescent="0.3">
      <c r="B11" s="619"/>
      <c r="C11" s="147" t="s">
        <v>167</v>
      </c>
      <c r="D11" s="233">
        <v>93.52</v>
      </c>
      <c r="E11" s="233" t="s">
        <v>178</v>
      </c>
      <c r="F11" s="145"/>
      <c r="H11" s="640"/>
      <c r="I11" s="148">
        <v>5</v>
      </c>
      <c r="J11" s="152" t="s">
        <v>154</v>
      </c>
    </row>
    <row r="12" spans="2:10" ht="21" customHeight="1" thickBot="1" x14ac:dyDescent="0.3">
      <c r="B12" s="619" t="s">
        <v>65</v>
      </c>
      <c r="C12" s="147" t="s">
        <v>155</v>
      </c>
      <c r="D12" s="233">
        <v>87.96</v>
      </c>
      <c r="E12" s="233" t="s">
        <v>178</v>
      </c>
      <c r="F12" s="145"/>
      <c r="H12" s="641" t="s">
        <v>65</v>
      </c>
      <c r="I12" s="148">
        <v>6</v>
      </c>
      <c r="J12" s="152" t="s">
        <v>155</v>
      </c>
    </row>
    <row r="13" spans="2:10" ht="21" customHeight="1" thickBot="1" x14ac:dyDescent="0.3">
      <c r="B13" s="619"/>
      <c r="C13" s="147" t="s">
        <v>168</v>
      </c>
      <c r="D13" s="233">
        <v>90.74</v>
      </c>
      <c r="E13" s="233" t="s">
        <v>178</v>
      </c>
      <c r="F13" s="145"/>
      <c r="H13" s="639"/>
      <c r="I13" s="149">
        <v>7</v>
      </c>
      <c r="J13" s="152" t="s">
        <v>156</v>
      </c>
    </row>
    <row r="14" spans="2:10" ht="21" customHeight="1" thickBot="1" x14ac:dyDescent="0.3">
      <c r="B14" s="619"/>
      <c r="C14" s="147" t="s">
        <v>177</v>
      </c>
      <c r="D14" s="233">
        <v>88.89</v>
      </c>
      <c r="E14" s="233" t="s">
        <v>178</v>
      </c>
      <c r="F14" s="145"/>
      <c r="H14" s="642"/>
      <c r="I14" s="140">
        <v>8</v>
      </c>
      <c r="J14" s="152" t="s">
        <v>157</v>
      </c>
    </row>
    <row r="15" spans="2:10" ht="21" customHeight="1" thickBot="1" x14ac:dyDescent="0.3">
      <c r="B15" s="619"/>
      <c r="C15" s="147" t="s">
        <v>170</v>
      </c>
      <c r="D15" s="233">
        <v>94.44</v>
      </c>
      <c r="E15" s="233" t="s">
        <v>178</v>
      </c>
      <c r="F15" s="145"/>
      <c r="H15" s="642"/>
      <c r="I15" s="140">
        <v>9</v>
      </c>
      <c r="J15" s="152" t="s">
        <v>158</v>
      </c>
    </row>
    <row r="16" spans="2:10" ht="21" customHeight="1" thickBot="1" x14ac:dyDescent="0.3">
      <c r="B16" s="619"/>
      <c r="C16" s="147" t="s">
        <v>159</v>
      </c>
      <c r="D16" s="233">
        <v>89.81</v>
      </c>
      <c r="E16" s="233" t="s">
        <v>178</v>
      </c>
      <c r="F16" s="145"/>
      <c r="H16" s="643"/>
      <c r="I16" s="140">
        <v>10</v>
      </c>
      <c r="J16" s="152" t="s">
        <v>159</v>
      </c>
    </row>
    <row r="17" spans="2:10" ht="21" customHeight="1" x14ac:dyDescent="0.25">
      <c r="B17" s="619" t="s">
        <v>66</v>
      </c>
      <c r="C17" s="147" t="s">
        <v>173</v>
      </c>
      <c r="D17" s="233">
        <v>90.74</v>
      </c>
      <c r="E17" s="233" t="s">
        <v>178</v>
      </c>
      <c r="F17" s="146"/>
      <c r="H17" s="646" t="s">
        <v>66</v>
      </c>
      <c r="I17" s="141">
        <v>11</v>
      </c>
      <c r="J17" s="153" t="s">
        <v>160</v>
      </c>
    </row>
    <row r="18" spans="2:10" ht="21" customHeight="1" thickBot="1" x14ac:dyDescent="0.3">
      <c r="B18" s="619"/>
      <c r="C18" s="147" t="s">
        <v>171</v>
      </c>
      <c r="D18" s="233">
        <v>94.44</v>
      </c>
      <c r="E18" s="233" t="s">
        <v>178</v>
      </c>
      <c r="F18" s="145"/>
      <c r="H18" s="642"/>
      <c r="I18" s="140">
        <v>12</v>
      </c>
      <c r="J18" s="152" t="s">
        <v>161</v>
      </c>
    </row>
    <row r="19" spans="2:10" ht="21" customHeight="1" thickBot="1" x14ac:dyDescent="0.3">
      <c r="B19" s="619"/>
      <c r="C19" s="147" t="s">
        <v>172</v>
      </c>
      <c r="D19" s="233">
        <v>88.89</v>
      </c>
      <c r="E19" s="233" t="s">
        <v>178</v>
      </c>
      <c r="F19" s="145"/>
      <c r="H19" s="642"/>
      <c r="I19" s="140">
        <v>13</v>
      </c>
      <c r="J19" s="152" t="s">
        <v>162</v>
      </c>
    </row>
    <row r="20" spans="2:10" ht="21" customHeight="1" thickBot="1" x14ac:dyDescent="0.3">
      <c r="B20" s="619"/>
      <c r="C20" s="147" t="s">
        <v>163</v>
      </c>
      <c r="D20" s="233">
        <v>89.81</v>
      </c>
      <c r="E20" s="233" t="s">
        <v>178</v>
      </c>
      <c r="F20" s="145"/>
      <c r="H20" s="647"/>
      <c r="I20" s="154">
        <v>14</v>
      </c>
      <c r="J20" s="155" t="s">
        <v>163</v>
      </c>
    </row>
    <row r="21" spans="2:10" ht="21" customHeight="1" x14ac:dyDescent="0.25">
      <c r="B21" s="529" t="s">
        <v>5</v>
      </c>
      <c r="C21" s="529"/>
      <c r="D21" s="232">
        <f>AVERAGE(D7:D20)</f>
        <v>91.069285714285712</v>
      </c>
      <c r="E21" s="233" t="s">
        <v>178</v>
      </c>
    </row>
  </sheetData>
  <mergeCells count="15">
    <mergeCell ref="D4:E4"/>
    <mergeCell ref="C4:C6"/>
    <mergeCell ref="B4:B6"/>
    <mergeCell ref="B21:C21"/>
    <mergeCell ref="H17:H20"/>
    <mergeCell ref="B7:B11"/>
    <mergeCell ref="B12:B16"/>
    <mergeCell ref="B17:B20"/>
    <mergeCell ref="E5:E6"/>
    <mergeCell ref="D5:D6"/>
    <mergeCell ref="I5:I6"/>
    <mergeCell ref="J5:J6"/>
    <mergeCell ref="H7:H11"/>
    <mergeCell ref="H12:H1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A5C51-341E-4967-A49E-1C207B15CD21}">
  <dimension ref="B1:AP35"/>
  <sheetViews>
    <sheetView topLeftCell="A15" zoomScale="96" zoomScaleNormal="96" workbookViewId="0">
      <selection activeCell="B4" sqref="B4:T35"/>
    </sheetView>
  </sheetViews>
  <sheetFormatPr defaultRowHeight="15.75" x14ac:dyDescent="0.25"/>
  <cols>
    <col min="1" max="1" width="3.7109375" style="4" customWidth="1"/>
    <col min="2" max="2" width="5.28515625" style="4" customWidth="1"/>
    <col min="3" max="3" width="13.7109375" style="4" customWidth="1"/>
    <col min="4" max="18" width="3.7109375" style="4" customWidth="1"/>
    <col min="19" max="19" width="5" style="4" customWidth="1"/>
    <col min="20" max="21" width="5.42578125" style="4" customWidth="1"/>
    <col min="22" max="23" width="4.7109375" style="4" customWidth="1"/>
    <col min="24" max="24" width="4.85546875" style="4" customWidth="1"/>
    <col min="25" max="25" width="12.42578125" style="4" customWidth="1"/>
    <col min="26" max="40" width="3.7109375" style="4" customWidth="1"/>
    <col min="41" max="41" width="5.7109375" style="4" customWidth="1"/>
    <col min="42" max="42" width="5.28515625" style="4" customWidth="1"/>
    <col min="43" max="43" width="4.28515625" style="4" customWidth="1"/>
    <col min="44" max="16384" width="9.140625" style="4"/>
  </cols>
  <sheetData>
    <row r="1" spans="2:42" x14ac:dyDescent="0.25">
      <c r="B1" s="649" t="s">
        <v>7</v>
      </c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384"/>
      <c r="X1" s="649" t="s">
        <v>8</v>
      </c>
      <c r="Y1" s="649"/>
      <c r="Z1" s="649"/>
      <c r="AA1" s="649"/>
      <c r="AB1" s="649"/>
      <c r="AC1" s="649"/>
      <c r="AD1" s="649"/>
      <c r="AE1" s="649"/>
      <c r="AF1" s="649"/>
      <c r="AG1" s="649"/>
      <c r="AH1" s="649"/>
      <c r="AI1" s="649"/>
      <c r="AJ1" s="649"/>
      <c r="AK1" s="649"/>
      <c r="AL1" s="649"/>
      <c r="AM1" s="649"/>
      <c r="AN1" s="649"/>
      <c r="AO1" s="649"/>
      <c r="AP1" s="649"/>
    </row>
    <row r="2" spans="2:42" x14ac:dyDescent="0.2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384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</row>
    <row r="3" spans="2:42" x14ac:dyDescent="0.25">
      <c r="S3" s="4" t="s">
        <v>202</v>
      </c>
      <c r="AO3" s="4" t="s">
        <v>202</v>
      </c>
    </row>
    <row r="4" spans="2:42" x14ac:dyDescent="0.25">
      <c r="B4" s="558" t="s">
        <v>0</v>
      </c>
      <c r="C4" s="558" t="s">
        <v>1</v>
      </c>
      <c r="D4" s="530" t="s">
        <v>6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2"/>
      <c r="S4" s="526" t="s">
        <v>4</v>
      </c>
      <c r="T4" s="526" t="s">
        <v>3</v>
      </c>
      <c r="U4" s="383"/>
      <c r="X4" s="558" t="s">
        <v>0</v>
      </c>
      <c r="Y4" s="558" t="s">
        <v>1</v>
      </c>
      <c r="Z4" s="530" t="s">
        <v>2</v>
      </c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1"/>
      <c r="AN4" s="532"/>
      <c r="AO4" s="526" t="s">
        <v>4</v>
      </c>
      <c r="AP4" s="526" t="s">
        <v>3</v>
      </c>
    </row>
    <row r="5" spans="2:42" x14ac:dyDescent="0.25">
      <c r="B5" s="559"/>
      <c r="C5" s="559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79">
        <v>15</v>
      </c>
      <c r="S5" s="526"/>
      <c r="T5" s="526"/>
      <c r="U5" s="383"/>
      <c r="X5" s="559"/>
      <c r="Y5" s="559"/>
      <c r="Z5" s="78">
        <v>1</v>
      </c>
      <c r="AA5" s="78">
        <v>2</v>
      </c>
      <c r="AB5" s="78">
        <v>3</v>
      </c>
      <c r="AC5" s="78">
        <v>4</v>
      </c>
      <c r="AD5" s="78">
        <v>5</v>
      </c>
      <c r="AE5" s="78">
        <v>6</v>
      </c>
      <c r="AF5" s="78">
        <v>7</v>
      </c>
      <c r="AG5" s="78">
        <v>8</v>
      </c>
      <c r="AH5" s="78">
        <v>9</v>
      </c>
      <c r="AI5" s="78">
        <v>10</v>
      </c>
      <c r="AJ5" s="78">
        <v>11</v>
      </c>
      <c r="AK5" s="78">
        <v>12</v>
      </c>
      <c r="AL5" s="78">
        <v>13</v>
      </c>
      <c r="AM5" s="78">
        <v>14</v>
      </c>
      <c r="AN5" s="78">
        <v>15</v>
      </c>
      <c r="AO5" s="526"/>
      <c r="AP5" s="526"/>
    </row>
    <row r="6" spans="2:42" ht="15" customHeight="1" x14ac:dyDescent="0.25">
      <c r="B6" s="79">
        <v>1</v>
      </c>
      <c r="C6" s="5" t="s">
        <v>203</v>
      </c>
      <c r="D6" s="79">
        <v>1</v>
      </c>
      <c r="E6" s="79">
        <v>1</v>
      </c>
      <c r="F6" s="79">
        <v>1</v>
      </c>
      <c r="G6" s="79">
        <v>0</v>
      </c>
      <c r="H6" s="79">
        <v>1</v>
      </c>
      <c r="I6" s="79">
        <v>1</v>
      </c>
      <c r="J6" s="79">
        <v>1</v>
      </c>
      <c r="K6" s="79">
        <v>0</v>
      </c>
      <c r="L6" s="79">
        <v>1</v>
      </c>
      <c r="M6" s="79">
        <v>0</v>
      </c>
      <c r="N6" s="79">
        <v>1</v>
      </c>
      <c r="O6" s="79">
        <v>1</v>
      </c>
      <c r="P6" s="79">
        <v>0</v>
      </c>
      <c r="Q6" s="234">
        <v>0</v>
      </c>
      <c r="R6" s="79">
        <v>1</v>
      </c>
      <c r="S6" s="79">
        <f t="shared" ref="S6:S33" si="0">SUM(D6:R6)</f>
        <v>10</v>
      </c>
      <c r="T6" s="248">
        <f>S6*6.7</f>
        <v>67</v>
      </c>
      <c r="U6" s="390"/>
      <c r="X6" s="79">
        <v>1</v>
      </c>
      <c r="Y6" s="5" t="s">
        <v>203</v>
      </c>
      <c r="Z6" s="79">
        <v>1</v>
      </c>
      <c r="AA6" s="79">
        <v>1</v>
      </c>
      <c r="AB6" s="79">
        <v>1</v>
      </c>
      <c r="AC6" s="79">
        <v>1</v>
      </c>
      <c r="AD6" s="79">
        <v>1</v>
      </c>
      <c r="AE6" s="79">
        <v>1</v>
      </c>
      <c r="AF6" s="79">
        <v>1</v>
      </c>
      <c r="AG6" s="79">
        <v>1</v>
      </c>
      <c r="AH6" s="79">
        <v>0</v>
      </c>
      <c r="AI6" s="79">
        <v>1</v>
      </c>
      <c r="AJ6" s="79">
        <v>1</v>
      </c>
      <c r="AK6" s="79">
        <v>1</v>
      </c>
      <c r="AL6" s="79">
        <v>1</v>
      </c>
      <c r="AM6" s="79">
        <v>1</v>
      </c>
      <c r="AN6" s="79">
        <v>1</v>
      </c>
      <c r="AO6" s="79">
        <f t="shared" ref="AO6:AO33" si="1">SUM(Z6:AN6)</f>
        <v>14</v>
      </c>
      <c r="AP6" s="248">
        <f>AO6*6.7</f>
        <v>93.8</v>
      </c>
    </row>
    <row r="7" spans="2:42" ht="15" customHeight="1" x14ac:dyDescent="0.25">
      <c r="B7" s="79">
        <v>2</v>
      </c>
      <c r="C7" s="5" t="s">
        <v>204</v>
      </c>
      <c r="D7" s="79">
        <v>1</v>
      </c>
      <c r="E7" s="234">
        <v>1</v>
      </c>
      <c r="F7" s="234">
        <v>1</v>
      </c>
      <c r="G7" s="234">
        <v>1</v>
      </c>
      <c r="H7" s="234">
        <v>1</v>
      </c>
      <c r="I7" s="79">
        <v>0</v>
      </c>
      <c r="J7" s="79">
        <v>0</v>
      </c>
      <c r="K7" s="79">
        <v>0</v>
      </c>
      <c r="L7" s="79">
        <v>1</v>
      </c>
      <c r="M7" s="234">
        <v>1</v>
      </c>
      <c r="N7" s="234">
        <v>0</v>
      </c>
      <c r="O7" s="234">
        <v>0</v>
      </c>
      <c r="P7" s="79">
        <v>0</v>
      </c>
      <c r="Q7" s="79">
        <v>1</v>
      </c>
      <c r="R7" s="79">
        <v>0</v>
      </c>
      <c r="S7" s="79">
        <f t="shared" si="0"/>
        <v>8</v>
      </c>
      <c r="T7" s="248">
        <f t="shared" ref="T7:T33" si="2">S7*6.7</f>
        <v>53.6</v>
      </c>
      <c r="U7" s="390"/>
      <c r="X7" s="79">
        <v>2</v>
      </c>
      <c r="Y7" s="5" t="s">
        <v>204</v>
      </c>
      <c r="Z7" s="79">
        <v>1</v>
      </c>
      <c r="AA7" s="234">
        <v>1</v>
      </c>
      <c r="AB7" s="234">
        <v>1</v>
      </c>
      <c r="AC7" s="234">
        <v>1</v>
      </c>
      <c r="AD7" s="234">
        <v>1</v>
      </c>
      <c r="AE7" s="234">
        <v>1</v>
      </c>
      <c r="AF7" s="234">
        <v>1</v>
      </c>
      <c r="AG7" s="234">
        <v>1</v>
      </c>
      <c r="AH7" s="234">
        <v>1</v>
      </c>
      <c r="AI7" s="234">
        <v>1</v>
      </c>
      <c r="AJ7" s="234">
        <v>1</v>
      </c>
      <c r="AK7" s="234">
        <v>1</v>
      </c>
      <c r="AL7" s="234">
        <v>0</v>
      </c>
      <c r="AM7" s="79">
        <v>1</v>
      </c>
      <c r="AN7" s="79">
        <v>0</v>
      </c>
      <c r="AO7" s="79">
        <f t="shared" si="1"/>
        <v>13</v>
      </c>
      <c r="AP7" s="248">
        <f t="shared" ref="AP7:AP33" si="3">AO7*6.7</f>
        <v>87.100000000000009</v>
      </c>
    </row>
    <row r="8" spans="2:42" ht="15" customHeight="1" x14ac:dyDescent="0.25">
      <c r="B8" s="79">
        <v>3</v>
      </c>
      <c r="C8" s="5" t="s">
        <v>205</v>
      </c>
      <c r="D8" s="79">
        <v>0</v>
      </c>
      <c r="E8" s="79">
        <v>1</v>
      </c>
      <c r="F8" s="234">
        <v>1</v>
      </c>
      <c r="G8" s="234">
        <v>1</v>
      </c>
      <c r="H8" s="234">
        <v>1</v>
      </c>
      <c r="I8" s="234">
        <v>1</v>
      </c>
      <c r="J8" s="234">
        <v>1</v>
      </c>
      <c r="K8" s="234">
        <v>1</v>
      </c>
      <c r="L8" s="234">
        <v>0</v>
      </c>
      <c r="M8" s="234">
        <v>0</v>
      </c>
      <c r="N8" s="234">
        <v>0</v>
      </c>
      <c r="O8" s="234">
        <v>0</v>
      </c>
      <c r="P8" s="79">
        <v>0</v>
      </c>
      <c r="Q8" s="79">
        <v>1</v>
      </c>
      <c r="R8" s="79">
        <v>0</v>
      </c>
      <c r="S8" s="79">
        <f t="shared" si="0"/>
        <v>8</v>
      </c>
      <c r="T8" s="248">
        <f t="shared" si="2"/>
        <v>53.6</v>
      </c>
      <c r="U8" s="390"/>
      <c r="X8" s="79">
        <v>3</v>
      </c>
      <c r="Y8" s="5" t="s">
        <v>205</v>
      </c>
      <c r="Z8" s="79">
        <v>1</v>
      </c>
      <c r="AA8" s="234">
        <v>1</v>
      </c>
      <c r="AB8" s="234">
        <v>1</v>
      </c>
      <c r="AC8" s="234">
        <v>1</v>
      </c>
      <c r="AD8" s="234">
        <v>1</v>
      </c>
      <c r="AE8" s="234">
        <v>1</v>
      </c>
      <c r="AF8" s="234">
        <v>1</v>
      </c>
      <c r="AG8" s="234">
        <v>1</v>
      </c>
      <c r="AH8" s="234">
        <v>1</v>
      </c>
      <c r="AI8" s="234">
        <v>1</v>
      </c>
      <c r="AJ8" s="234">
        <v>1</v>
      </c>
      <c r="AK8" s="234">
        <v>1</v>
      </c>
      <c r="AL8" s="234">
        <v>1</v>
      </c>
      <c r="AM8" s="79">
        <v>0</v>
      </c>
      <c r="AN8" s="79">
        <v>0</v>
      </c>
      <c r="AO8" s="79">
        <f t="shared" si="1"/>
        <v>13</v>
      </c>
      <c r="AP8" s="248">
        <f t="shared" si="3"/>
        <v>87.100000000000009</v>
      </c>
    </row>
    <row r="9" spans="2:42" ht="15" customHeight="1" x14ac:dyDescent="0.25">
      <c r="B9" s="79">
        <v>4</v>
      </c>
      <c r="C9" s="5" t="s">
        <v>206</v>
      </c>
      <c r="D9" s="79">
        <v>0</v>
      </c>
      <c r="E9" s="79">
        <v>0</v>
      </c>
      <c r="F9" s="79">
        <v>0</v>
      </c>
      <c r="G9" s="79">
        <v>1</v>
      </c>
      <c r="H9" s="79">
        <v>0</v>
      </c>
      <c r="I9" s="79">
        <v>1</v>
      </c>
      <c r="J9" s="79">
        <v>0</v>
      </c>
      <c r="K9" s="79">
        <v>0</v>
      </c>
      <c r="L9" s="79">
        <v>1</v>
      </c>
      <c r="M9" s="79">
        <v>1</v>
      </c>
      <c r="N9" s="79">
        <v>0</v>
      </c>
      <c r="O9" s="79">
        <v>0</v>
      </c>
      <c r="P9" s="79">
        <v>0</v>
      </c>
      <c r="Q9" s="79">
        <v>1</v>
      </c>
      <c r="R9" s="79">
        <v>1</v>
      </c>
      <c r="S9" s="79">
        <f t="shared" si="0"/>
        <v>6</v>
      </c>
      <c r="T9" s="248">
        <f t="shared" si="2"/>
        <v>40.200000000000003</v>
      </c>
      <c r="U9" s="390"/>
      <c r="X9" s="79">
        <v>4</v>
      </c>
      <c r="Y9" s="5" t="s">
        <v>206</v>
      </c>
      <c r="Z9" s="79">
        <v>1</v>
      </c>
      <c r="AA9" s="79">
        <v>1</v>
      </c>
      <c r="AB9" s="234">
        <v>1</v>
      </c>
      <c r="AC9" s="234">
        <v>1</v>
      </c>
      <c r="AD9" s="234">
        <v>1</v>
      </c>
      <c r="AE9" s="234">
        <v>1</v>
      </c>
      <c r="AF9" s="234">
        <v>1</v>
      </c>
      <c r="AG9" s="79">
        <v>1</v>
      </c>
      <c r="AH9" s="79">
        <v>0</v>
      </c>
      <c r="AI9" s="79">
        <v>1</v>
      </c>
      <c r="AJ9" s="79">
        <v>1</v>
      </c>
      <c r="AK9" s="79">
        <v>0</v>
      </c>
      <c r="AL9" s="79">
        <v>1</v>
      </c>
      <c r="AM9" s="79">
        <v>0</v>
      </c>
      <c r="AN9" s="79">
        <v>1</v>
      </c>
      <c r="AO9" s="79">
        <f t="shared" si="1"/>
        <v>12</v>
      </c>
      <c r="AP9" s="248">
        <f t="shared" si="3"/>
        <v>80.400000000000006</v>
      </c>
    </row>
    <row r="10" spans="2:42" ht="15" customHeight="1" x14ac:dyDescent="0.25">
      <c r="B10" s="79">
        <v>5</v>
      </c>
      <c r="C10" s="5" t="s">
        <v>207</v>
      </c>
      <c r="D10" s="79">
        <v>1</v>
      </c>
      <c r="E10" s="79">
        <v>1</v>
      </c>
      <c r="F10" s="79">
        <v>0</v>
      </c>
      <c r="G10" s="79">
        <v>0</v>
      </c>
      <c r="H10" s="79">
        <v>1</v>
      </c>
      <c r="I10" s="79">
        <v>0</v>
      </c>
      <c r="J10" s="79">
        <v>1</v>
      </c>
      <c r="K10" s="79">
        <v>0</v>
      </c>
      <c r="L10" s="79">
        <v>0</v>
      </c>
      <c r="M10" s="79">
        <v>1</v>
      </c>
      <c r="N10" s="79">
        <v>1</v>
      </c>
      <c r="O10" s="79">
        <v>0</v>
      </c>
      <c r="P10" s="79">
        <v>1</v>
      </c>
      <c r="Q10" s="79">
        <v>0</v>
      </c>
      <c r="R10" s="79">
        <v>0</v>
      </c>
      <c r="S10" s="79">
        <f t="shared" si="0"/>
        <v>7</v>
      </c>
      <c r="T10" s="248">
        <f t="shared" si="2"/>
        <v>46.9</v>
      </c>
      <c r="U10" s="390"/>
      <c r="X10" s="79">
        <v>5</v>
      </c>
      <c r="Y10" s="5" t="s">
        <v>207</v>
      </c>
      <c r="Z10" s="79">
        <v>0</v>
      </c>
      <c r="AA10" s="79">
        <v>0</v>
      </c>
      <c r="AB10" s="79">
        <v>1</v>
      </c>
      <c r="AC10" s="234">
        <v>1</v>
      </c>
      <c r="AD10" s="234">
        <v>1</v>
      </c>
      <c r="AE10" s="234">
        <v>1</v>
      </c>
      <c r="AF10" s="234">
        <v>1</v>
      </c>
      <c r="AG10" s="234">
        <v>1</v>
      </c>
      <c r="AH10" s="234">
        <v>1</v>
      </c>
      <c r="AI10" s="234">
        <v>1</v>
      </c>
      <c r="AJ10" s="234">
        <v>1</v>
      </c>
      <c r="AK10" s="234">
        <v>1</v>
      </c>
      <c r="AL10" s="79">
        <v>0</v>
      </c>
      <c r="AM10" s="79">
        <v>0</v>
      </c>
      <c r="AN10" s="79">
        <v>0</v>
      </c>
      <c r="AO10" s="79">
        <f t="shared" si="1"/>
        <v>10</v>
      </c>
      <c r="AP10" s="248">
        <f t="shared" si="3"/>
        <v>67</v>
      </c>
    </row>
    <row r="11" spans="2:42" ht="15" customHeight="1" x14ac:dyDescent="0.25">
      <c r="B11" s="79">
        <v>6</v>
      </c>
      <c r="C11" s="5" t="s">
        <v>208</v>
      </c>
      <c r="D11" s="79">
        <v>1</v>
      </c>
      <c r="E11" s="79">
        <v>1</v>
      </c>
      <c r="F11" s="79">
        <v>1</v>
      </c>
      <c r="G11" s="79">
        <v>0</v>
      </c>
      <c r="H11" s="234">
        <v>1</v>
      </c>
      <c r="I11" s="234">
        <v>1</v>
      </c>
      <c r="J11" s="234">
        <v>1</v>
      </c>
      <c r="K11" s="234">
        <v>1</v>
      </c>
      <c r="L11" s="234">
        <v>1</v>
      </c>
      <c r="M11" s="234">
        <v>0</v>
      </c>
      <c r="N11" s="234">
        <v>0</v>
      </c>
      <c r="O11" s="234">
        <v>1</v>
      </c>
      <c r="P11" s="79">
        <v>1</v>
      </c>
      <c r="Q11" s="79">
        <v>1</v>
      </c>
      <c r="R11" s="79">
        <v>0</v>
      </c>
      <c r="S11" s="79">
        <f t="shared" si="0"/>
        <v>11</v>
      </c>
      <c r="T11" s="248">
        <f t="shared" si="2"/>
        <v>73.7</v>
      </c>
      <c r="U11" s="390"/>
      <c r="X11" s="79">
        <v>6</v>
      </c>
      <c r="Y11" s="5" t="s">
        <v>208</v>
      </c>
      <c r="Z11" s="79">
        <v>1</v>
      </c>
      <c r="AA11" s="79">
        <v>1</v>
      </c>
      <c r="AB11" s="234">
        <v>1</v>
      </c>
      <c r="AC11" s="234">
        <v>1</v>
      </c>
      <c r="AD11" s="234">
        <v>1</v>
      </c>
      <c r="AE11" s="234">
        <v>1</v>
      </c>
      <c r="AF11" s="234">
        <v>1</v>
      </c>
      <c r="AG11" s="234">
        <v>1</v>
      </c>
      <c r="AH11" s="234">
        <v>1</v>
      </c>
      <c r="AI11" s="234">
        <v>1</v>
      </c>
      <c r="AJ11" s="234">
        <v>1</v>
      </c>
      <c r="AK11" s="234">
        <v>1</v>
      </c>
      <c r="AL11" s="234">
        <v>1</v>
      </c>
      <c r="AM11" s="234">
        <v>1</v>
      </c>
      <c r="AN11" s="234">
        <v>1</v>
      </c>
      <c r="AO11" s="79">
        <f t="shared" si="1"/>
        <v>15</v>
      </c>
      <c r="AP11" s="248">
        <v>100</v>
      </c>
    </row>
    <row r="12" spans="2:42" ht="15" customHeight="1" x14ac:dyDescent="0.25">
      <c r="B12" s="79">
        <v>7</v>
      </c>
      <c r="C12" s="5" t="s">
        <v>209</v>
      </c>
      <c r="D12" s="79">
        <v>1</v>
      </c>
      <c r="E12" s="79">
        <v>1</v>
      </c>
      <c r="F12" s="79">
        <v>1</v>
      </c>
      <c r="G12" s="79">
        <v>1</v>
      </c>
      <c r="H12" s="79">
        <v>0</v>
      </c>
      <c r="I12" s="79">
        <v>0</v>
      </c>
      <c r="J12" s="234">
        <v>0</v>
      </c>
      <c r="K12" s="234">
        <v>0</v>
      </c>
      <c r="L12" s="234">
        <v>0</v>
      </c>
      <c r="M12" s="79">
        <v>0</v>
      </c>
      <c r="N12" s="79">
        <v>1</v>
      </c>
      <c r="O12" s="79">
        <v>1</v>
      </c>
      <c r="P12" s="79">
        <v>1</v>
      </c>
      <c r="Q12" s="79">
        <v>0</v>
      </c>
      <c r="R12" s="79">
        <v>1</v>
      </c>
      <c r="S12" s="79">
        <f t="shared" si="0"/>
        <v>8</v>
      </c>
      <c r="T12" s="248">
        <f t="shared" si="2"/>
        <v>53.6</v>
      </c>
      <c r="U12" s="390"/>
      <c r="X12" s="79">
        <v>7</v>
      </c>
      <c r="Y12" s="5" t="s">
        <v>209</v>
      </c>
      <c r="Z12" s="79">
        <v>1</v>
      </c>
      <c r="AA12" s="79">
        <v>1</v>
      </c>
      <c r="AB12" s="79">
        <v>1</v>
      </c>
      <c r="AC12" s="79">
        <v>1</v>
      </c>
      <c r="AD12" s="79">
        <v>1</v>
      </c>
      <c r="AE12" s="79">
        <v>0</v>
      </c>
      <c r="AF12" s="79">
        <v>0</v>
      </c>
      <c r="AG12" s="79">
        <v>1</v>
      </c>
      <c r="AH12" s="79">
        <v>1</v>
      </c>
      <c r="AI12" s="79">
        <v>1</v>
      </c>
      <c r="AJ12" s="79">
        <v>0</v>
      </c>
      <c r="AK12" s="79">
        <v>1</v>
      </c>
      <c r="AL12" s="79">
        <v>1</v>
      </c>
      <c r="AM12" s="79">
        <v>1</v>
      </c>
      <c r="AN12" s="79">
        <v>0</v>
      </c>
      <c r="AO12" s="79">
        <f t="shared" si="1"/>
        <v>11</v>
      </c>
      <c r="AP12" s="248">
        <f t="shared" si="3"/>
        <v>73.7</v>
      </c>
    </row>
    <row r="13" spans="2:42" ht="15" customHeight="1" x14ac:dyDescent="0.25">
      <c r="B13" s="79">
        <v>8</v>
      </c>
      <c r="C13" s="5" t="s">
        <v>210</v>
      </c>
      <c r="D13" s="79">
        <v>0</v>
      </c>
      <c r="E13" s="79">
        <v>0</v>
      </c>
      <c r="F13" s="79">
        <v>0</v>
      </c>
      <c r="G13" s="79">
        <v>1</v>
      </c>
      <c r="H13" s="79">
        <v>0</v>
      </c>
      <c r="I13" s="79">
        <v>1</v>
      </c>
      <c r="J13" s="79">
        <v>0</v>
      </c>
      <c r="K13" s="79">
        <v>0</v>
      </c>
      <c r="L13" s="79">
        <v>1</v>
      </c>
      <c r="M13" s="79">
        <v>1</v>
      </c>
      <c r="N13" s="234">
        <v>1</v>
      </c>
      <c r="O13" s="234">
        <v>0</v>
      </c>
      <c r="P13" s="79">
        <v>0</v>
      </c>
      <c r="Q13" s="79">
        <v>1</v>
      </c>
      <c r="R13" s="79">
        <v>1</v>
      </c>
      <c r="S13" s="79">
        <f t="shared" si="0"/>
        <v>7</v>
      </c>
      <c r="T13" s="248">
        <f t="shared" si="2"/>
        <v>46.9</v>
      </c>
      <c r="U13" s="390"/>
      <c r="X13" s="79">
        <v>8</v>
      </c>
      <c r="Y13" s="5" t="s">
        <v>210</v>
      </c>
      <c r="Z13" s="79">
        <v>1</v>
      </c>
      <c r="AA13" s="234">
        <v>1</v>
      </c>
      <c r="AB13" s="234">
        <v>1</v>
      </c>
      <c r="AC13" s="234">
        <v>1</v>
      </c>
      <c r="AD13" s="234">
        <v>1</v>
      </c>
      <c r="AE13" s="234">
        <v>1</v>
      </c>
      <c r="AF13" s="234">
        <v>1</v>
      </c>
      <c r="AG13" s="234">
        <v>1</v>
      </c>
      <c r="AH13" s="234">
        <v>1</v>
      </c>
      <c r="AI13" s="234">
        <v>1</v>
      </c>
      <c r="AJ13" s="234">
        <v>1</v>
      </c>
      <c r="AK13" s="79">
        <v>0</v>
      </c>
      <c r="AL13" s="79">
        <v>1</v>
      </c>
      <c r="AM13" s="79">
        <v>0</v>
      </c>
      <c r="AN13" s="79">
        <v>0</v>
      </c>
      <c r="AO13" s="79">
        <f t="shared" si="1"/>
        <v>12</v>
      </c>
      <c r="AP13" s="248">
        <f t="shared" si="3"/>
        <v>80.400000000000006</v>
      </c>
    </row>
    <row r="14" spans="2:42" ht="15" customHeight="1" x14ac:dyDescent="0.25">
      <c r="B14" s="79">
        <v>9</v>
      </c>
      <c r="C14" s="5" t="s">
        <v>211</v>
      </c>
      <c r="D14" s="79">
        <v>0</v>
      </c>
      <c r="E14" s="79">
        <v>1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1</v>
      </c>
      <c r="L14" s="79">
        <v>1</v>
      </c>
      <c r="M14" s="382">
        <v>1</v>
      </c>
      <c r="N14" s="234">
        <v>1</v>
      </c>
      <c r="O14" s="234">
        <v>1</v>
      </c>
      <c r="P14" s="234">
        <v>1</v>
      </c>
      <c r="Q14" s="79">
        <v>1</v>
      </c>
      <c r="R14" s="79">
        <v>0</v>
      </c>
      <c r="S14" s="79">
        <f t="shared" si="0"/>
        <v>8</v>
      </c>
      <c r="T14" s="248">
        <f t="shared" si="2"/>
        <v>53.6</v>
      </c>
      <c r="U14" s="390"/>
      <c r="X14" s="79">
        <v>9</v>
      </c>
      <c r="Y14" s="5" t="s">
        <v>211</v>
      </c>
      <c r="Z14" s="79">
        <v>1</v>
      </c>
      <c r="AA14" s="79">
        <v>0</v>
      </c>
      <c r="AB14" s="79">
        <v>1</v>
      </c>
      <c r="AC14" s="79">
        <v>1</v>
      </c>
      <c r="AD14" s="79">
        <v>1</v>
      </c>
      <c r="AE14" s="79">
        <v>1</v>
      </c>
      <c r="AF14" s="79">
        <v>1</v>
      </c>
      <c r="AG14" s="79">
        <v>1</v>
      </c>
      <c r="AH14" s="79">
        <v>0</v>
      </c>
      <c r="AI14" s="79">
        <v>1</v>
      </c>
      <c r="AJ14" s="79">
        <v>1</v>
      </c>
      <c r="AK14" s="79">
        <v>0</v>
      </c>
      <c r="AL14" s="79">
        <v>1</v>
      </c>
      <c r="AM14" s="79">
        <v>0</v>
      </c>
      <c r="AN14" s="79">
        <v>0</v>
      </c>
      <c r="AO14" s="79">
        <f t="shared" si="1"/>
        <v>10</v>
      </c>
      <c r="AP14" s="248">
        <f t="shared" si="3"/>
        <v>67</v>
      </c>
    </row>
    <row r="15" spans="2:42" ht="15" customHeight="1" x14ac:dyDescent="0.25">
      <c r="B15" s="79">
        <v>10</v>
      </c>
      <c r="C15" s="5" t="s">
        <v>212</v>
      </c>
      <c r="D15" s="79">
        <v>0</v>
      </c>
      <c r="E15" s="79">
        <v>1</v>
      </c>
      <c r="F15" s="79">
        <v>0</v>
      </c>
      <c r="G15" s="79">
        <v>0</v>
      </c>
      <c r="H15" s="79">
        <v>0</v>
      </c>
      <c r="I15" s="79">
        <v>1</v>
      </c>
      <c r="J15" s="79">
        <v>1</v>
      </c>
      <c r="K15" s="79">
        <v>1</v>
      </c>
      <c r="L15" s="79">
        <v>1</v>
      </c>
      <c r="M15" s="79">
        <v>1</v>
      </c>
      <c r="N15" s="79">
        <v>1</v>
      </c>
      <c r="O15" s="79">
        <v>1</v>
      </c>
      <c r="P15" s="79">
        <v>0</v>
      </c>
      <c r="Q15" s="79">
        <v>1</v>
      </c>
      <c r="R15" s="79">
        <v>1</v>
      </c>
      <c r="S15" s="79">
        <f t="shared" si="0"/>
        <v>10</v>
      </c>
      <c r="T15" s="248">
        <f t="shared" si="2"/>
        <v>67</v>
      </c>
      <c r="U15" s="390"/>
      <c r="X15" s="79">
        <v>10</v>
      </c>
      <c r="Y15" s="5" t="s">
        <v>212</v>
      </c>
      <c r="Z15" s="79">
        <v>1</v>
      </c>
      <c r="AA15" s="234">
        <v>1</v>
      </c>
      <c r="AB15" s="234">
        <v>1</v>
      </c>
      <c r="AC15" s="234">
        <v>1</v>
      </c>
      <c r="AD15" s="234">
        <v>1</v>
      </c>
      <c r="AE15" s="234">
        <v>1</v>
      </c>
      <c r="AF15" s="234">
        <v>1</v>
      </c>
      <c r="AG15" s="234">
        <v>1</v>
      </c>
      <c r="AH15" s="234">
        <v>1</v>
      </c>
      <c r="AI15" s="234">
        <v>1</v>
      </c>
      <c r="AJ15" s="234">
        <v>1</v>
      </c>
      <c r="AK15" s="234">
        <v>1</v>
      </c>
      <c r="AL15" s="234">
        <v>1</v>
      </c>
      <c r="AM15" s="79">
        <v>0</v>
      </c>
      <c r="AN15" s="79">
        <v>1</v>
      </c>
      <c r="AO15" s="79">
        <f t="shared" si="1"/>
        <v>14</v>
      </c>
      <c r="AP15" s="248">
        <f t="shared" si="3"/>
        <v>93.8</v>
      </c>
    </row>
    <row r="16" spans="2:42" ht="15" customHeight="1" x14ac:dyDescent="0.25">
      <c r="B16" s="79">
        <v>11</v>
      </c>
      <c r="C16" s="5" t="s">
        <v>213</v>
      </c>
      <c r="D16" s="79">
        <v>0</v>
      </c>
      <c r="E16" s="79">
        <v>1</v>
      </c>
      <c r="F16" s="79">
        <v>0</v>
      </c>
      <c r="G16" s="79">
        <v>0</v>
      </c>
      <c r="H16" s="79">
        <v>1</v>
      </c>
      <c r="I16" s="79">
        <v>1</v>
      </c>
      <c r="J16" s="79">
        <v>0</v>
      </c>
      <c r="K16" s="79">
        <v>1</v>
      </c>
      <c r="L16" s="79">
        <v>1</v>
      </c>
      <c r="M16" s="79">
        <v>1</v>
      </c>
      <c r="N16" s="79">
        <v>1</v>
      </c>
      <c r="O16" s="79">
        <v>1</v>
      </c>
      <c r="P16" s="79">
        <v>1</v>
      </c>
      <c r="Q16" s="79">
        <v>1</v>
      </c>
      <c r="R16" s="79">
        <v>1</v>
      </c>
      <c r="S16" s="79">
        <f t="shared" si="0"/>
        <v>11</v>
      </c>
      <c r="T16" s="248">
        <f t="shared" si="2"/>
        <v>73.7</v>
      </c>
      <c r="U16" s="390"/>
      <c r="X16" s="79">
        <v>11</v>
      </c>
      <c r="Y16" s="5" t="s">
        <v>213</v>
      </c>
      <c r="Z16" s="79">
        <v>1</v>
      </c>
      <c r="AA16" s="234">
        <v>0</v>
      </c>
      <c r="AB16" s="234">
        <v>1</v>
      </c>
      <c r="AC16" s="234">
        <v>1</v>
      </c>
      <c r="AD16" s="234">
        <v>1</v>
      </c>
      <c r="AE16" s="234">
        <v>1</v>
      </c>
      <c r="AF16" s="234">
        <v>1</v>
      </c>
      <c r="AG16" s="234">
        <v>1</v>
      </c>
      <c r="AH16" s="234">
        <v>1</v>
      </c>
      <c r="AI16" s="79">
        <v>0</v>
      </c>
      <c r="AJ16" s="79">
        <v>1</v>
      </c>
      <c r="AK16" s="79">
        <v>0</v>
      </c>
      <c r="AL16" s="79">
        <v>1</v>
      </c>
      <c r="AM16" s="79">
        <v>1</v>
      </c>
      <c r="AN16" s="79">
        <v>1</v>
      </c>
      <c r="AO16" s="79">
        <f t="shared" si="1"/>
        <v>12</v>
      </c>
      <c r="AP16" s="248">
        <f t="shared" si="3"/>
        <v>80.400000000000006</v>
      </c>
    </row>
    <row r="17" spans="2:42" ht="15" customHeight="1" x14ac:dyDescent="0.25">
      <c r="B17" s="79">
        <v>12</v>
      </c>
      <c r="C17" s="5" t="s">
        <v>214</v>
      </c>
      <c r="D17" s="79">
        <v>0</v>
      </c>
      <c r="E17" s="79">
        <v>0</v>
      </c>
      <c r="F17" s="79">
        <v>1</v>
      </c>
      <c r="G17" s="79">
        <v>1</v>
      </c>
      <c r="H17" s="79">
        <v>0</v>
      </c>
      <c r="I17" s="79">
        <v>1</v>
      </c>
      <c r="J17" s="79">
        <v>1</v>
      </c>
      <c r="K17" s="79">
        <v>0</v>
      </c>
      <c r="L17" s="79">
        <v>1</v>
      </c>
      <c r="M17" s="79">
        <v>1</v>
      </c>
      <c r="N17" s="79">
        <v>0</v>
      </c>
      <c r="O17" s="79">
        <v>1</v>
      </c>
      <c r="P17" s="79">
        <v>1</v>
      </c>
      <c r="Q17" s="79">
        <v>0</v>
      </c>
      <c r="R17" s="79">
        <v>0</v>
      </c>
      <c r="S17" s="79">
        <f t="shared" si="0"/>
        <v>8</v>
      </c>
      <c r="T17" s="248">
        <f t="shared" si="2"/>
        <v>53.6</v>
      </c>
      <c r="U17" s="390"/>
      <c r="X17" s="79">
        <v>12</v>
      </c>
      <c r="Y17" s="5" t="s">
        <v>214</v>
      </c>
      <c r="Z17" s="79">
        <v>1</v>
      </c>
      <c r="AA17" s="234">
        <v>1</v>
      </c>
      <c r="AB17" s="234">
        <v>1</v>
      </c>
      <c r="AC17" s="234">
        <v>1</v>
      </c>
      <c r="AD17" s="234">
        <v>1</v>
      </c>
      <c r="AE17" s="234">
        <v>1</v>
      </c>
      <c r="AF17" s="234">
        <v>1</v>
      </c>
      <c r="AG17" s="234">
        <v>1</v>
      </c>
      <c r="AH17" s="234">
        <v>1</v>
      </c>
      <c r="AI17" s="234">
        <v>1</v>
      </c>
      <c r="AJ17" s="234">
        <v>1</v>
      </c>
      <c r="AK17" s="234">
        <v>1</v>
      </c>
      <c r="AL17" s="234">
        <v>1</v>
      </c>
      <c r="AM17" s="79">
        <v>0</v>
      </c>
      <c r="AN17" s="79">
        <v>0</v>
      </c>
      <c r="AO17" s="79">
        <f t="shared" si="1"/>
        <v>13</v>
      </c>
      <c r="AP17" s="248">
        <f t="shared" si="3"/>
        <v>87.100000000000009</v>
      </c>
    </row>
    <row r="18" spans="2:42" ht="15" customHeight="1" x14ac:dyDescent="0.25">
      <c r="B18" s="79">
        <v>13</v>
      </c>
      <c r="C18" s="5" t="s">
        <v>215</v>
      </c>
      <c r="D18" s="79">
        <v>0</v>
      </c>
      <c r="E18" s="79">
        <v>1</v>
      </c>
      <c r="F18" s="79">
        <v>1</v>
      </c>
      <c r="G18" s="79">
        <v>0</v>
      </c>
      <c r="H18" s="79">
        <v>1</v>
      </c>
      <c r="I18" s="79">
        <v>0</v>
      </c>
      <c r="J18" s="79">
        <v>0</v>
      </c>
      <c r="K18" s="79">
        <v>1</v>
      </c>
      <c r="L18" s="79">
        <v>0</v>
      </c>
      <c r="M18" s="79">
        <v>1</v>
      </c>
      <c r="N18" s="79">
        <v>0</v>
      </c>
      <c r="O18" s="79">
        <v>1</v>
      </c>
      <c r="P18" s="79">
        <v>1</v>
      </c>
      <c r="Q18" s="79">
        <v>1</v>
      </c>
      <c r="R18" s="79">
        <v>1</v>
      </c>
      <c r="S18" s="79">
        <f t="shared" si="0"/>
        <v>9</v>
      </c>
      <c r="T18" s="248">
        <f t="shared" si="2"/>
        <v>60.300000000000004</v>
      </c>
      <c r="U18" s="390"/>
      <c r="X18" s="79">
        <v>13</v>
      </c>
      <c r="Y18" s="5" t="s">
        <v>215</v>
      </c>
      <c r="Z18" s="79">
        <v>1</v>
      </c>
      <c r="AA18" s="79">
        <v>1</v>
      </c>
      <c r="AB18" s="79">
        <v>1</v>
      </c>
      <c r="AC18" s="79">
        <v>1</v>
      </c>
      <c r="AD18" s="79">
        <v>1</v>
      </c>
      <c r="AE18" s="79">
        <v>0</v>
      </c>
      <c r="AF18" s="79">
        <v>1</v>
      </c>
      <c r="AG18" s="79">
        <v>1</v>
      </c>
      <c r="AH18" s="79">
        <v>1</v>
      </c>
      <c r="AI18" s="79">
        <v>1</v>
      </c>
      <c r="AJ18" s="79">
        <v>1</v>
      </c>
      <c r="AK18" s="79">
        <v>1</v>
      </c>
      <c r="AL18" s="79">
        <v>1</v>
      </c>
      <c r="AM18" s="79">
        <v>1</v>
      </c>
      <c r="AN18" s="79">
        <v>0</v>
      </c>
      <c r="AO18" s="79">
        <f t="shared" si="1"/>
        <v>13</v>
      </c>
      <c r="AP18" s="248">
        <f t="shared" si="3"/>
        <v>87.100000000000009</v>
      </c>
    </row>
    <row r="19" spans="2:42" ht="15" customHeight="1" x14ac:dyDescent="0.25">
      <c r="B19" s="79">
        <v>14</v>
      </c>
      <c r="C19" s="5" t="s">
        <v>216</v>
      </c>
      <c r="D19" s="79">
        <v>0</v>
      </c>
      <c r="E19" s="79">
        <v>1</v>
      </c>
      <c r="F19" s="79">
        <v>1</v>
      </c>
      <c r="G19" s="79">
        <v>1</v>
      </c>
      <c r="H19" s="79">
        <v>1</v>
      </c>
      <c r="I19" s="79">
        <v>0</v>
      </c>
      <c r="J19" s="79">
        <v>0</v>
      </c>
      <c r="K19" s="79">
        <v>1</v>
      </c>
      <c r="L19" s="79">
        <v>0</v>
      </c>
      <c r="M19" s="79">
        <v>0</v>
      </c>
      <c r="N19" s="79">
        <v>1</v>
      </c>
      <c r="O19" s="79">
        <v>0</v>
      </c>
      <c r="P19" s="79">
        <v>0</v>
      </c>
      <c r="Q19" s="79">
        <v>1</v>
      </c>
      <c r="R19" s="79">
        <v>1</v>
      </c>
      <c r="S19" s="79">
        <f t="shared" si="0"/>
        <v>8</v>
      </c>
      <c r="T19" s="248">
        <f t="shared" si="2"/>
        <v>53.6</v>
      </c>
      <c r="U19" s="390"/>
      <c r="X19" s="79">
        <v>14</v>
      </c>
      <c r="Y19" s="5" t="s">
        <v>216</v>
      </c>
      <c r="Z19" s="79">
        <v>0</v>
      </c>
      <c r="AA19" s="79">
        <v>1</v>
      </c>
      <c r="AB19" s="234">
        <v>1</v>
      </c>
      <c r="AC19" s="234">
        <v>1</v>
      </c>
      <c r="AD19" s="234">
        <v>1</v>
      </c>
      <c r="AE19" s="234">
        <v>1</v>
      </c>
      <c r="AF19" s="234">
        <v>1</v>
      </c>
      <c r="AG19" s="234">
        <v>1</v>
      </c>
      <c r="AH19" s="234">
        <v>1</v>
      </c>
      <c r="AI19" s="234">
        <v>1</v>
      </c>
      <c r="AJ19" s="234">
        <v>1</v>
      </c>
      <c r="AK19" s="234">
        <v>1</v>
      </c>
      <c r="AL19" s="79">
        <v>0</v>
      </c>
      <c r="AM19" s="79">
        <v>0</v>
      </c>
      <c r="AN19" s="79">
        <v>0</v>
      </c>
      <c r="AO19" s="79">
        <f t="shared" si="1"/>
        <v>11</v>
      </c>
      <c r="AP19" s="248">
        <f t="shared" si="3"/>
        <v>73.7</v>
      </c>
    </row>
    <row r="20" spans="2:42" ht="15" customHeight="1" x14ac:dyDescent="0.25">
      <c r="B20" s="79">
        <v>15</v>
      </c>
      <c r="C20" s="5" t="s">
        <v>217</v>
      </c>
      <c r="D20" s="79">
        <v>0</v>
      </c>
      <c r="E20" s="79">
        <v>1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1</v>
      </c>
      <c r="L20" s="79">
        <v>1</v>
      </c>
      <c r="M20" s="79">
        <v>0</v>
      </c>
      <c r="N20" s="79">
        <v>1</v>
      </c>
      <c r="O20" s="79">
        <v>0</v>
      </c>
      <c r="P20" s="79">
        <v>1</v>
      </c>
      <c r="Q20" s="79">
        <v>1</v>
      </c>
      <c r="R20" s="79">
        <v>0</v>
      </c>
      <c r="S20" s="79">
        <f t="shared" si="0"/>
        <v>6</v>
      </c>
      <c r="T20" s="248">
        <f t="shared" si="2"/>
        <v>40.200000000000003</v>
      </c>
      <c r="U20" s="390"/>
      <c r="X20" s="79">
        <v>15</v>
      </c>
      <c r="Y20" s="5" t="s">
        <v>217</v>
      </c>
      <c r="Z20" s="79">
        <v>1</v>
      </c>
      <c r="AA20" s="79">
        <v>1</v>
      </c>
      <c r="AB20" s="79">
        <v>1</v>
      </c>
      <c r="AC20" s="79">
        <v>1</v>
      </c>
      <c r="AD20" s="79">
        <v>0</v>
      </c>
      <c r="AE20" s="79">
        <v>0</v>
      </c>
      <c r="AF20" s="79">
        <v>1</v>
      </c>
      <c r="AG20" s="79">
        <v>1</v>
      </c>
      <c r="AH20" s="79">
        <v>1</v>
      </c>
      <c r="AI20" s="79">
        <v>0</v>
      </c>
      <c r="AJ20" s="79">
        <v>1</v>
      </c>
      <c r="AK20" s="79">
        <v>1</v>
      </c>
      <c r="AL20" s="79">
        <v>1</v>
      </c>
      <c r="AM20" s="79">
        <v>1</v>
      </c>
      <c r="AN20" s="79">
        <v>0</v>
      </c>
      <c r="AO20" s="79">
        <f t="shared" si="1"/>
        <v>11</v>
      </c>
      <c r="AP20" s="248">
        <f t="shared" si="3"/>
        <v>73.7</v>
      </c>
    </row>
    <row r="21" spans="2:42" ht="15" customHeight="1" x14ac:dyDescent="0.25">
      <c r="B21" s="79">
        <v>16</v>
      </c>
      <c r="C21" s="5" t="s">
        <v>218</v>
      </c>
      <c r="D21" s="79">
        <v>0</v>
      </c>
      <c r="E21" s="79">
        <v>0</v>
      </c>
      <c r="F21" s="79">
        <v>1</v>
      </c>
      <c r="G21" s="79">
        <v>0</v>
      </c>
      <c r="H21" s="79">
        <v>0</v>
      </c>
      <c r="I21" s="79">
        <v>0</v>
      </c>
      <c r="J21" s="79">
        <v>1</v>
      </c>
      <c r="K21" s="79">
        <v>0</v>
      </c>
      <c r="L21" s="79">
        <v>0</v>
      </c>
      <c r="M21" s="79">
        <v>1</v>
      </c>
      <c r="N21" s="79">
        <v>0</v>
      </c>
      <c r="O21" s="79">
        <v>1</v>
      </c>
      <c r="P21" s="79">
        <v>0</v>
      </c>
      <c r="Q21" s="79">
        <v>1</v>
      </c>
      <c r="R21" s="79">
        <v>0</v>
      </c>
      <c r="S21" s="79">
        <f t="shared" si="0"/>
        <v>5</v>
      </c>
      <c r="T21" s="248">
        <f t="shared" si="2"/>
        <v>33.5</v>
      </c>
      <c r="U21" s="390"/>
      <c r="X21" s="79">
        <v>16</v>
      </c>
      <c r="Y21" s="5" t="s">
        <v>218</v>
      </c>
      <c r="Z21" s="79">
        <v>0</v>
      </c>
      <c r="AA21" s="79">
        <v>0</v>
      </c>
      <c r="AB21" s="79">
        <v>0</v>
      </c>
      <c r="AC21" s="79">
        <v>0</v>
      </c>
      <c r="AD21" s="79">
        <v>1</v>
      </c>
      <c r="AE21" s="79">
        <v>1</v>
      </c>
      <c r="AF21" s="234">
        <v>1</v>
      </c>
      <c r="AG21" s="234">
        <v>1</v>
      </c>
      <c r="AH21" s="234">
        <v>1</v>
      </c>
      <c r="AI21" s="234">
        <v>1</v>
      </c>
      <c r="AJ21" s="79">
        <v>0</v>
      </c>
      <c r="AK21" s="79">
        <v>0</v>
      </c>
      <c r="AL21" s="79">
        <v>1</v>
      </c>
      <c r="AM21" s="79">
        <v>0</v>
      </c>
      <c r="AN21" s="79">
        <v>1</v>
      </c>
      <c r="AO21" s="79">
        <f t="shared" si="1"/>
        <v>8</v>
      </c>
      <c r="AP21" s="248">
        <f t="shared" si="3"/>
        <v>53.6</v>
      </c>
    </row>
    <row r="22" spans="2:42" ht="15" customHeight="1" x14ac:dyDescent="0.25">
      <c r="B22" s="79">
        <v>17</v>
      </c>
      <c r="C22" s="5" t="s">
        <v>219</v>
      </c>
      <c r="D22" s="79">
        <v>0</v>
      </c>
      <c r="E22" s="79">
        <v>1</v>
      </c>
      <c r="F22" s="79">
        <v>0</v>
      </c>
      <c r="G22" s="79">
        <v>0</v>
      </c>
      <c r="H22" s="79">
        <v>0</v>
      </c>
      <c r="I22" s="79">
        <v>0</v>
      </c>
      <c r="J22" s="79">
        <v>1</v>
      </c>
      <c r="K22" s="79">
        <v>1</v>
      </c>
      <c r="L22" s="79">
        <v>1</v>
      </c>
      <c r="M22" s="79">
        <v>1</v>
      </c>
      <c r="N22" s="79">
        <v>1</v>
      </c>
      <c r="O22" s="79">
        <v>1</v>
      </c>
      <c r="P22" s="79">
        <v>1</v>
      </c>
      <c r="Q22" s="79">
        <v>1</v>
      </c>
      <c r="R22" s="79">
        <v>1</v>
      </c>
      <c r="S22" s="79">
        <f t="shared" si="0"/>
        <v>10</v>
      </c>
      <c r="T22" s="248">
        <f t="shared" si="2"/>
        <v>67</v>
      </c>
      <c r="U22" s="390"/>
      <c r="X22" s="79">
        <v>17</v>
      </c>
      <c r="Y22" s="5" t="s">
        <v>219</v>
      </c>
      <c r="Z22" s="79">
        <v>1</v>
      </c>
      <c r="AA22" s="234">
        <v>1</v>
      </c>
      <c r="AB22" s="234">
        <v>1</v>
      </c>
      <c r="AC22" s="234">
        <v>1</v>
      </c>
      <c r="AD22" s="234">
        <v>1</v>
      </c>
      <c r="AE22" s="234">
        <v>1</v>
      </c>
      <c r="AF22" s="234">
        <v>1</v>
      </c>
      <c r="AG22" s="79">
        <v>0</v>
      </c>
      <c r="AH22" s="79">
        <v>1</v>
      </c>
      <c r="AI22" s="79">
        <v>0</v>
      </c>
      <c r="AJ22" s="79">
        <v>1</v>
      </c>
      <c r="AK22" s="79">
        <v>0</v>
      </c>
      <c r="AL22" s="79">
        <v>1</v>
      </c>
      <c r="AM22" s="79">
        <v>0</v>
      </c>
      <c r="AN22" s="79">
        <v>1</v>
      </c>
      <c r="AO22" s="79">
        <f t="shared" si="1"/>
        <v>11</v>
      </c>
      <c r="AP22" s="248">
        <f t="shared" si="3"/>
        <v>73.7</v>
      </c>
    </row>
    <row r="23" spans="2:42" ht="15" customHeight="1" x14ac:dyDescent="0.25">
      <c r="B23" s="79">
        <v>18</v>
      </c>
      <c r="C23" s="5" t="s">
        <v>220</v>
      </c>
      <c r="D23" s="79">
        <v>0</v>
      </c>
      <c r="E23" s="79">
        <v>0</v>
      </c>
      <c r="F23" s="79">
        <v>1</v>
      </c>
      <c r="G23" s="79">
        <v>0</v>
      </c>
      <c r="H23" s="79">
        <v>1</v>
      </c>
      <c r="I23" s="79">
        <v>0</v>
      </c>
      <c r="J23" s="79">
        <v>1</v>
      </c>
      <c r="K23" s="79">
        <v>1</v>
      </c>
      <c r="L23" s="79">
        <v>1</v>
      </c>
      <c r="M23" s="79">
        <v>0</v>
      </c>
      <c r="N23" s="79">
        <v>1</v>
      </c>
      <c r="O23" s="79">
        <v>0</v>
      </c>
      <c r="P23" s="79">
        <v>1</v>
      </c>
      <c r="Q23" s="79">
        <v>1</v>
      </c>
      <c r="R23" s="79">
        <v>1</v>
      </c>
      <c r="S23" s="79">
        <f t="shared" si="0"/>
        <v>9</v>
      </c>
      <c r="T23" s="248">
        <f t="shared" si="2"/>
        <v>60.300000000000004</v>
      </c>
      <c r="U23" s="390"/>
      <c r="X23" s="79">
        <v>18</v>
      </c>
      <c r="Y23" s="5" t="s">
        <v>220</v>
      </c>
      <c r="Z23" s="79">
        <v>1</v>
      </c>
      <c r="AA23" s="79">
        <v>1</v>
      </c>
      <c r="AB23" s="79">
        <v>1</v>
      </c>
      <c r="AC23" s="234">
        <v>1</v>
      </c>
      <c r="AD23" s="234">
        <v>1</v>
      </c>
      <c r="AE23" s="234">
        <v>1</v>
      </c>
      <c r="AF23" s="234">
        <v>1</v>
      </c>
      <c r="AG23" s="234">
        <v>1</v>
      </c>
      <c r="AH23" s="234">
        <v>1</v>
      </c>
      <c r="AI23" s="79">
        <v>0</v>
      </c>
      <c r="AJ23" s="79">
        <v>1</v>
      </c>
      <c r="AK23" s="79">
        <v>0</v>
      </c>
      <c r="AL23" s="79">
        <v>0</v>
      </c>
      <c r="AM23" s="79">
        <v>0</v>
      </c>
      <c r="AN23" s="79">
        <v>1</v>
      </c>
      <c r="AO23" s="79">
        <f t="shared" si="1"/>
        <v>11</v>
      </c>
      <c r="AP23" s="248">
        <f t="shared" si="3"/>
        <v>73.7</v>
      </c>
    </row>
    <row r="24" spans="2:42" ht="15" customHeight="1" x14ac:dyDescent="0.25">
      <c r="B24" s="79">
        <v>19</v>
      </c>
      <c r="C24" s="5" t="s">
        <v>221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1</v>
      </c>
      <c r="J24" s="234">
        <v>1</v>
      </c>
      <c r="K24" s="79">
        <v>0</v>
      </c>
      <c r="L24" s="79">
        <v>1</v>
      </c>
      <c r="M24" s="79">
        <v>1</v>
      </c>
      <c r="N24" s="79">
        <v>0</v>
      </c>
      <c r="O24" s="79">
        <v>1</v>
      </c>
      <c r="P24" s="79">
        <v>0</v>
      </c>
      <c r="Q24" s="79">
        <v>1</v>
      </c>
      <c r="R24" s="79">
        <v>0</v>
      </c>
      <c r="S24" s="79">
        <f t="shared" si="0"/>
        <v>6</v>
      </c>
      <c r="T24" s="248">
        <f t="shared" si="2"/>
        <v>40.200000000000003</v>
      </c>
      <c r="U24" s="390"/>
      <c r="X24" s="79">
        <v>19</v>
      </c>
      <c r="Y24" s="5" t="s">
        <v>221</v>
      </c>
      <c r="Z24" s="79">
        <v>0</v>
      </c>
      <c r="AA24" s="79">
        <v>1</v>
      </c>
      <c r="AB24" s="79">
        <v>0</v>
      </c>
      <c r="AC24" s="79">
        <v>1</v>
      </c>
      <c r="AD24" s="79">
        <v>1</v>
      </c>
      <c r="AE24" s="79">
        <v>1</v>
      </c>
      <c r="AF24" s="79">
        <v>1</v>
      </c>
      <c r="AG24" s="79">
        <v>1</v>
      </c>
      <c r="AH24" s="79">
        <v>0</v>
      </c>
      <c r="AI24" s="79">
        <v>1</v>
      </c>
      <c r="AJ24" s="79">
        <v>1</v>
      </c>
      <c r="AK24" s="79">
        <v>0</v>
      </c>
      <c r="AL24" s="234">
        <v>0</v>
      </c>
      <c r="AM24" s="234">
        <v>0</v>
      </c>
      <c r="AN24" s="79">
        <v>0</v>
      </c>
      <c r="AO24" s="79">
        <f t="shared" si="1"/>
        <v>8</v>
      </c>
      <c r="AP24" s="248">
        <f t="shared" si="3"/>
        <v>53.6</v>
      </c>
    </row>
    <row r="25" spans="2:42" ht="15" customHeight="1" x14ac:dyDescent="0.25">
      <c r="B25" s="79">
        <v>20</v>
      </c>
      <c r="C25" s="5" t="s">
        <v>222</v>
      </c>
      <c r="D25" s="79">
        <v>0</v>
      </c>
      <c r="E25" s="79">
        <v>1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1</v>
      </c>
      <c r="L25" s="79">
        <v>1</v>
      </c>
      <c r="M25" s="79">
        <v>0</v>
      </c>
      <c r="N25" s="79">
        <v>1</v>
      </c>
      <c r="O25" s="79">
        <v>1</v>
      </c>
      <c r="P25" s="79">
        <v>1</v>
      </c>
      <c r="Q25" s="79">
        <v>0</v>
      </c>
      <c r="R25" s="79">
        <v>1</v>
      </c>
      <c r="S25" s="79">
        <f t="shared" si="0"/>
        <v>7</v>
      </c>
      <c r="T25" s="248">
        <f t="shared" si="2"/>
        <v>46.9</v>
      </c>
      <c r="U25" s="390"/>
      <c r="X25" s="79">
        <v>20</v>
      </c>
      <c r="Y25" s="5" t="s">
        <v>222</v>
      </c>
      <c r="Z25" s="79">
        <v>1</v>
      </c>
      <c r="AA25" s="79">
        <v>0</v>
      </c>
      <c r="AB25" s="79">
        <v>0</v>
      </c>
      <c r="AC25" s="79">
        <v>1</v>
      </c>
      <c r="AD25" s="79">
        <v>1</v>
      </c>
      <c r="AE25" s="79">
        <v>0</v>
      </c>
      <c r="AF25" s="79">
        <v>0</v>
      </c>
      <c r="AG25" s="79">
        <v>1</v>
      </c>
      <c r="AH25" s="79">
        <v>0</v>
      </c>
      <c r="AI25" s="79">
        <v>1</v>
      </c>
      <c r="AJ25" s="79">
        <v>1</v>
      </c>
      <c r="AK25" s="79">
        <v>1</v>
      </c>
      <c r="AL25" s="79">
        <v>1</v>
      </c>
      <c r="AM25" s="79">
        <v>1</v>
      </c>
      <c r="AN25" s="79">
        <v>1</v>
      </c>
      <c r="AO25" s="79">
        <f t="shared" si="1"/>
        <v>10</v>
      </c>
      <c r="AP25" s="248">
        <f t="shared" si="3"/>
        <v>67</v>
      </c>
    </row>
    <row r="26" spans="2:42" ht="15" customHeight="1" x14ac:dyDescent="0.25">
      <c r="B26" s="79">
        <v>21</v>
      </c>
      <c r="C26" s="5" t="s">
        <v>223</v>
      </c>
      <c r="D26" s="79">
        <v>0</v>
      </c>
      <c r="E26" s="79">
        <v>1</v>
      </c>
      <c r="F26" s="79">
        <v>1</v>
      </c>
      <c r="G26" s="79">
        <v>0</v>
      </c>
      <c r="H26" s="79">
        <v>1</v>
      </c>
      <c r="I26" s="79">
        <v>0</v>
      </c>
      <c r="J26" s="79">
        <v>0</v>
      </c>
      <c r="K26" s="79">
        <v>1</v>
      </c>
      <c r="L26" s="79">
        <v>0</v>
      </c>
      <c r="M26" s="79">
        <v>1</v>
      </c>
      <c r="N26" s="79">
        <v>0</v>
      </c>
      <c r="O26" s="79">
        <v>1</v>
      </c>
      <c r="P26" s="79">
        <v>1</v>
      </c>
      <c r="Q26" s="79">
        <v>1</v>
      </c>
      <c r="R26" s="79">
        <v>1</v>
      </c>
      <c r="S26" s="79">
        <f t="shared" si="0"/>
        <v>9</v>
      </c>
      <c r="T26" s="248">
        <f t="shared" si="2"/>
        <v>60.300000000000004</v>
      </c>
      <c r="U26" s="390"/>
      <c r="X26" s="79">
        <v>21</v>
      </c>
      <c r="Y26" s="5" t="s">
        <v>223</v>
      </c>
      <c r="Z26" s="79">
        <v>0</v>
      </c>
      <c r="AA26" s="79">
        <v>1</v>
      </c>
      <c r="AB26" s="234">
        <v>1</v>
      </c>
      <c r="AC26" s="234">
        <v>1</v>
      </c>
      <c r="AD26" s="234">
        <v>1</v>
      </c>
      <c r="AE26" s="234">
        <v>1</v>
      </c>
      <c r="AF26" s="234">
        <v>1</v>
      </c>
      <c r="AG26" s="234">
        <v>1</v>
      </c>
      <c r="AH26" s="79">
        <v>0</v>
      </c>
      <c r="AI26" s="79">
        <v>1</v>
      </c>
      <c r="AJ26" s="79">
        <v>0</v>
      </c>
      <c r="AK26" s="79">
        <v>1</v>
      </c>
      <c r="AL26" s="79">
        <v>1</v>
      </c>
      <c r="AM26" s="79">
        <v>1</v>
      </c>
      <c r="AN26" s="79">
        <v>1</v>
      </c>
      <c r="AO26" s="79">
        <f t="shared" si="1"/>
        <v>12</v>
      </c>
      <c r="AP26" s="248">
        <f t="shared" si="3"/>
        <v>80.400000000000006</v>
      </c>
    </row>
    <row r="27" spans="2:42" ht="15" customHeight="1" x14ac:dyDescent="0.25">
      <c r="B27" s="79">
        <v>22</v>
      </c>
      <c r="C27" s="5" t="s">
        <v>224</v>
      </c>
      <c r="D27" s="79">
        <v>0</v>
      </c>
      <c r="E27" s="79">
        <v>0</v>
      </c>
      <c r="F27" s="79">
        <v>1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1</v>
      </c>
      <c r="M27" s="79">
        <v>1</v>
      </c>
      <c r="N27" s="79">
        <v>0</v>
      </c>
      <c r="O27" s="79">
        <v>0</v>
      </c>
      <c r="P27" s="79">
        <v>0</v>
      </c>
      <c r="Q27" s="79">
        <v>1</v>
      </c>
      <c r="R27" s="79">
        <v>0</v>
      </c>
      <c r="S27" s="79">
        <f t="shared" si="0"/>
        <v>6</v>
      </c>
      <c r="T27" s="248">
        <f t="shared" si="2"/>
        <v>40.200000000000003</v>
      </c>
      <c r="U27" s="390"/>
      <c r="X27" s="79">
        <v>22</v>
      </c>
      <c r="Y27" s="5" t="s">
        <v>224</v>
      </c>
      <c r="Z27" s="79">
        <v>0</v>
      </c>
      <c r="AA27" s="79">
        <v>0</v>
      </c>
      <c r="AB27" s="79">
        <v>1</v>
      </c>
      <c r="AC27" s="234">
        <v>1</v>
      </c>
      <c r="AD27" s="234">
        <v>1</v>
      </c>
      <c r="AE27" s="234">
        <v>1</v>
      </c>
      <c r="AF27" s="234">
        <v>1</v>
      </c>
      <c r="AG27" s="234">
        <v>1</v>
      </c>
      <c r="AH27" s="234">
        <v>1</v>
      </c>
      <c r="AI27" s="234">
        <v>1</v>
      </c>
      <c r="AJ27" s="234">
        <v>0</v>
      </c>
      <c r="AK27" s="79">
        <v>0</v>
      </c>
      <c r="AL27" s="79">
        <v>0</v>
      </c>
      <c r="AM27" s="79">
        <v>1</v>
      </c>
      <c r="AN27" s="79">
        <v>0</v>
      </c>
      <c r="AO27" s="79">
        <f t="shared" si="1"/>
        <v>9</v>
      </c>
      <c r="AP27" s="248">
        <f t="shared" si="3"/>
        <v>60.300000000000004</v>
      </c>
    </row>
    <row r="28" spans="2:42" ht="15" customHeight="1" x14ac:dyDescent="0.25">
      <c r="B28" s="79">
        <v>23</v>
      </c>
      <c r="C28" s="5" t="s">
        <v>225</v>
      </c>
      <c r="D28" s="79">
        <v>0</v>
      </c>
      <c r="E28" s="79">
        <v>1</v>
      </c>
      <c r="F28" s="79">
        <v>1</v>
      </c>
      <c r="G28" s="79">
        <v>0</v>
      </c>
      <c r="H28" s="79">
        <v>0</v>
      </c>
      <c r="I28" s="79">
        <v>0</v>
      </c>
      <c r="J28" s="79">
        <v>1</v>
      </c>
      <c r="K28" s="79">
        <v>1</v>
      </c>
      <c r="L28" s="79">
        <v>1</v>
      </c>
      <c r="M28" s="79">
        <v>1</v>
      </c>
      <c r="N28" s="79">
        <v>1</v>
      </c>
      <c r="O28" s="79">
        <v>1</v>
      </c>
      <c r="P28" s="79">
        <v>1</v>
      </c>
      <c r="Q28" s="79">
        <v>1</v>
      </c>
      <c r="R28" s="79">
        <v>0</v>
      </c>
      <c r="S28" s="79">
        <f t="shared" si="0"/>
        <v>10</v>
      </c>
      <c r="T28" s="248">
        <f t="shared" si="2"/>
        <v>67</v>
      </c>
      <c r="U28" s="390"/>
      <c r="X28" s="79">
        <v>23</v>
      </c>
      <c r="Y28" s="5" t="s">
        <v>225</v>
      </c>
      <c r="Z28" s="79">
        <v>1</v>
      </c>
      <c r="AA28" s="79">
        <v>1</v>
      </c>
      <c r="AB28" s="234">
        <v>1</v>
      </c>
      <c r="AC28" s="234">
        <v>1</v>
      </c>
      <c r="AD28" s="234">
        <v>1</v>
      </c>
      <c r="AE28" s="234">
        <v>1</v>
      </c>
      <c r="AF28" s="234">
        <v>1</v>
      </c>
      <c r="AG28" s="234">
        <v>1</v>
      </c>
      <c r="AH28" s="234">
        <v>0</v>
      </c>
      <c r="AI28" s="79">
        <v>0</v>
      </c>
      <c r="AJ28" s="79">
        <v>1</v>
      </c>
      <c r="AK28" s="79">
        <v>0</v>
      </c>
      <c r="AL28" s="79">
        <v>1</v>
      </c>
      <c r="AM28" s="79">
        <v>0</v>
      </c>
      <c r="AN28" s="79">
        <v>1</v>
      </c>
      <c r="AO28" s="79">
        <f t="shared" si="1"/>
        <v>11</v>
      </c>
      <c r="AP28" s="248">
        <f t="shared" si="3"/>
        <v>73.7</v>
      </c>
    </row>
    <row r="29" spans="2:42" ht="15" customHeight="1" x14ac:dyDescent="0.25">
      <c r="B29" s="79">
        <v>24</v>
      </c>
      <c r="C29" s="5" t="s">
        <v>226</v>
      </c>
      <c r="D29" s="79">
        <v>0</v>
      </c>
      <c r="E29" s="79">
        <v>0</v>
      </c>
      <c r="F29" s="79">
        <v>0</v>
      </c>
      <c r="G29" s="79">
        <v>1</v>
      </c>
      <c r="H29" s="79">
        <v>0</v>
      </c>
      <c r="I29" s="79">
        <v>0</v>
      </c>
      <c r="J29" s="79">
        <v>1</v>
      </c>
      <c r="K29" s="79">
        <v>0</v>
      </c>
      <c r="L29" s="79">
        <v>1</v>
      </c>
      <c r="M29" s="79">
        <v>1</v>
      </c>
      <c r="N29" s="79">
        <v>0</v>
      </c>
      <c r="O29" s="79">
        <v>1</v>
      </c>
      <c r="P29" s="79">
        <v>0</v>
      </c>
      <c r="Q29" s="79">
        <v>1</v>
      </c>
      <c r="R29" s="79">
        <v>0</v>
      </c>
      <c r="S29" s="79">
        <f t="shared" si="0"/>
        <v>6</v>
      </c>
      <c r="T29" s="248">
        <f t="shared" si="2"/>
        <v>40.200000000000003</v>
      </c>
      <c r="U29" s="390"/>
      <c r="X29" s="79">
        <v>24</v>
      </c>
      <c r="Y29" s="5" t="s">
        <v>226</v>
      </c>
      <c r="Z29" s="79">
        <v>1</v>
      </c>
      <c r="AA29" s="234">
        <v>1</v>
      </c>
      <c r="AB29" s="234">
        <v>1</v>
      </c>
      <c r="AC29" s="234">
        <v>1</v>
      </c>
      <c r="AD29" s="234">
        <v>1</v>
      </c>
      <c r="AE29" s="234">
        <v>1</v>
      </c>
      <c r="AF29" s="234">
        <v>1</v>
      </c>
      <c r="AG29" s="234">
        <v>0</v>
      </c>
      <c r="AH29" s="79">
        <v>0</v>
      </c>
      <c r="AI29" s="79">
        <v>1</v>
      </c>
      <c r="AJ29" s="79">
        <v>0</v>
      </c>
      <c r="AK29" s="79">
        <v>1</v>
      </c>
      <c r="AL29" s="79">
        <v>0</v>
      </c>
      <c r="AM29" s="79">
        <v>0</v>
      </c>
      <c r="AN29" s="79">
        <v>0</v>
      </c>
      <c r="AO29" s="79">
        <f t="shared" si="1"/>
        <v>9</v>
      </c>
      <c r="AP29" s="248">
        <f t="shared" si="3"/>
        <v>60.300000000000004</v>
      </c>
    </row>
    <row r="30" spans="2:42" ht="15" customHeight="1" x14ac:dyDescent="0.25">
      <c r="B30" s="79">
        <v>25</v>
      </c>
      <c r="C30" s="5" t="s">
        <v>227</v>
      </c>
      <c r="D30" s="79">
        <v>0</v>
      </c>
      <c r="E30" s="79">
        <v>0</v>
      </c>
      <c r="F30" s="79">
        <v>1</v>
      </c>
      <c r="G30" s="79">
        <v>0</v>
      </c>
      <c r="H30" s="79">
        <v>1</v>
      </c>
      <c r="I30" s="79">
        <v>0</v>
      </c>
      <c r="J30" s="79">
        <v>1</v>
      </c>
      <c r="K30" s="79">
        <v>0</v>
      </c>
      <c r="L30" s="79">
        <v>1</v>
      </c>
      <c r="M30" s="79">
        <v>1</v>
      </c>
      <c r="N30" s="79">
        <v>1</v>
      </c>
      <c r="O30" s="79">
        <v>0</v>
      </c>
      <c r="P30" s="79">
        <v>1</v>
      </c>
      <c r="Q30" s="79">
        <v>1</v>
      </c>
      <c r="R30" s="79">
        <v>1</v>
      </c>
      <c r="S30" s="79">
        <f t="shared" si="0"/>
        <v>9</v>
      </c>
      <c r="T30" s="248">
        <f t="shared" si="2"/>
        <v>60.300000000000004</v>
      </c>
      <c r="U30" s="390"/>
      <c r="X30" s="79">
        <v>25</v>
      </c>
      <c r="Y30" s="5" t="s">
        <v>227</v>
      </c>
      <c r="Z30" s="79">
        <v>1</v>
      </c>
      <c r="AA30" s="79">
        <v>1</v>
      </c>
      <c r="AB30" s="79">
        <v>1</v>
      </c>
      <c r="AC30" s="79">
        <v>1</v>
      </c>
      <c r="AD30" s="79">
        <v>1</v>
      </c>
      <c r="AE30" s="79">
        <v>0</v>
      </c>
      <c r="AF30" s="79">
        <v>0</v>
      </c>
      <c r="AG30" s="79">
        <v>1</v>
      </c>
      <c r="AH30" s="79">
        <v>1</v>
      </c>
      <c r="AI30" s="79">
        <v>1</v>
      </c>
      <c r="AJ30" s="79">
        <v>1</v>
      </c>
      <c r="AK30" s="79">
        <v>0</v>
      </c>
      <c r="AL30" s="79">
        <v>1</v>
      </c>
      <c r="AM30" s="79">
        <v>1</v>
      </c>
      <c r="AN30" s="79">
        <v>1</v>
      </c>
      <c r="AO30" s="79">
        <f t="shared" si="1"/>
        <v>12</v>
      </c>
      <c r="AP30" s="248">
        <f t="shared" si="3"/>
        <v>80.400000000000006</v>
      </c>
    </row>
    <row r="31" spans="2:42" ht="15" customHeight="1" x14ac:dyDescent="0.25">
      <c r="B31" s="79">
        <v>26</v>
      </c>
      <c r="C31" s="5" t="s">
        <v>228</v>
      </c>
      <c r="D31" s="79">
        <v>0</v>
      </c>
      <c r="E31" s="79">
        <v>1</v>
      </c>
      <c r="F31" s="79">
        <v>0</v>
      </c>
      <c r="G31" s="79">
        <v>1</v>
      </c>
      <c r="H31" s="79">
        <v>1</v>
      </c>
      <c r="I31" s="79">
        <v>1</v>
      </c>
      <c r="J31" s="79">
        <v>1</v>
      </c>
      <c r="K31" s="79">
        <v>1</v>
      </c>
      <c r="L31" s="79">
        <v>1</v>
      </c>
      <c r="M31" s="79">
        <v>0</v>
      </c>
      <c r="N31" s="79">
        <v>1</v>
      </c>
      <c r="O31" s="79">
        <v>1</v>
      </c>
      <c r="P31" s="79">
        <v>0</v>
      </c>
      <c r="Q31" s="79">
        <v>1</v>
      </c>
      <c r="R31" s="79">
        <v>1</v>
      </c>
      <c r="S31" s="79">
        <f t="shared" si="0"/>
        <v>11</v>
      </c>
      <c r="T31" s="248">
        <f t="shared" si="2"/>
        <v>73.7</v>
      </c>
      <c r="U31" s="390"/>
      <c r="X31" s="79">
        <v>26</v>
      </c>
      <c r="Y31" s="5" t="s">
        <v>228</v>
      </c>
      <c r="Z31" s="79">
        <v>1</v>
      </c>
      <c r="AA31" s="79">
        <v>1</v>
      </c>
      <c r="AB31" s="79">
        <v>1</v>
      </c>
      <c r="AC31" s="234">
        <v>1</v>
      </c>
      <c r="AD31" s="234">
        <v>1</v>
      </c>
      <c r="AE31" s="234">
        <v>1</v>
      </c>
      <c r="AF31" s="234">
        <v>1</v>
      </c>
      <c r="AG31" s="234">
        <v>1</v>
      </c>
      <c r="AH31" s="234">
        <v>1</v>
      </c>
      <c r="AI31" s="234">
        <v>1</v>
      </c>
      <c r="AJ31" s="234">
        <v>1</v>
      </c>
      <c r="AK31" s="234">
        <v>1</v>
      </c>
      <c r="AL31" s="234">
        <v>1</v>
      </c>
      <c r="AM31" s="234">
        <v>1</v>
      </c>
      <c r="AN31" s="79">
        <v>1</v>
      </c>
      <c r="AO31" s="79">
        <f t="shared" si="1"/>
        <v>15</v>
      </c>
      <c r="AP31" s="248">
        <v>100</v>
      </c>
    </row>
    <row r="32" spans="2:42" ht="15" customHeight="1" x14ac:dyDescent="0.25">
      <c r="B32" s="79">
        <v>27</v>
      </c>
      <c r="C32" s="5" t="s">
        <v>229</v>
      </c>
      <c r="D32" s="79">
        <v>1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1</v>
      </c>
      <c r="K32" s="79">
        <v>0</v>
      </c>
      <c r="L32" s="79">
        <v>1</v>
      </c>
      <c r="M32" s="79">
        <v>0</v>
      </c>
      <c r="N32" s="79">
        <v>1</v>
      </c>
      <c r="O32" s="79">
        <v>1</v>
      </c>
      <c r="P32" s="79">
        <v>0</v>
      </c>
      <c r="Q32" s="79">
        <v>1</v>
      </c>
      <c r="R32" s="79">
        <v>0</v>
      </c>
      <c r="S32" s="79">
        <f t="shared" si="0"/>
        <v>6</v>
      </c>
      <c r="T32" s="248">
        <f t="shared" si="2"/>
        <v>40.200000000000003</v>
      </c>
      <c r="U32" s="390"/>
      <c r="X32" s="79">
        <v>27</v>
      </c>
      <c r="Y32" s="5" t="s">
        <v>229</v>
      </c>
      <c r="Z32" s="79">
        <v>1</v>
      </c>
      <c r="AA32" s="79">
        <v>0</v>
      </c>
      <c r="AB32" s="79">
        <v>1</v>
      </c>
      <c r="AC32" s="234">
        <v>1</v>
      </c>
      <c r="AD32" s="234">
        <v>1</v>
      </c>
      <c r="AE32" s="234">
        <v>1</v>
      </c>
      <c r="AF32" s="234">
        <v>1</v>
      </c>
      <c r="AG32" s="79">
        <v>0</v>
      </c>
      <c r="AH32" s="79">
        <v>0</v>
      </c>
      <c r="AI32" s="79">
        <v>1</v>
      </c>
      <c r="AJ32" s="79">
        <v>0</v>
      </c>
      <c r="AK32" s="79">
        <v>1</v>
      </c>
      <c r="AL32" s="79">
        <v>0</v>
      </c>
      <c r="AM32" s="79">
        <v>0</v>
      </c>
      <c r="AN32" s="79">
        <v>0</v>
      </c>
      <c r="AO32" s="79">
        <f t="shared" si="1"/>
        <v>8</v>
      </c>
      <c r="AP32" s="248">
        <f t="shared" si="3"/>
        <v>53.6</v>
      </c>
    </row>
    <row r="33" spans="2:42" ht="15" customHeight="1" x14ac:dyDescent="0.25">
      <c r="B33" s="79">
        <v>28</v>
      </c>
      <c r="C33" s="5" t="s">
        <v>230</v>
      </c>
      <c r="D33" s="79">
        <v>1</v>
      </c>
      <c r="E33" s="79">
        <v>1</v>
      </c>
      <c r="F33" s="79">
        <v>0</v>
      </c>
      <c r="G33" s="79">
        <v>0</v>
      </c>
      <c r="H33" s="79">
        <v>1</v>
      </c>
      <c r="I33" s="79">
        <v>0</v>
      </c>
      <c r="J33" s="79">
        <v>1</v>
      </c>
      <c r="K33" s="79">
        <v>1</v>
      </c>
      <c r="L33" s="79">
        <v>1</v>
      </c>
      <c r="M33" s="79">
        <v>1</v>
      </c>
      <c r="N33" s="79">
        <v>1</v>
      </c>
      <c r="O33" s="79">
        <v>1</v>
      </c>
      <c r="P33" s="79">
        <v>0</v>
      </c>
      <c r="Q33" s="79">
        <v>1</v>
      </c>
      <c r="R33" s="79">
        <v>0</v>
      </c>
      <c r="S33" s="79">
        <f t="shared" si="0"/>
        <v>10</v>
      </c>
      <c r="T33" s="248">
        <f t="shared" si="2"/>
        <v>67</v>
      </c>
      <c r="U33" s="390"/>
      <c r="X33" s="79">
        <v>28</v>
      </c>
      <c r="Y33" s="5" t="s">
        <v>230</v>
      </c>
      <c r="Z33" s="79">
        <v>1</v>
      </c>
      <c r="AA33" s="79">
        <v>1</v>
      </c>
      <c r="AB33" s="79">
        <v>1</v>
      </c>
      <c r="AC33" s="79">
        <v>1</v>
      </c>
      <c r="AD33" s="234">
        <v>1</v>
      </c>
      <c r="AE33" s="234">
        <v>1</v>
      </c>
      <c r="AF33" s="234">
        <v>1</v>
      </c>
      <c r="AG33" s="234">
        <v>1</v>
      </c>
      <c r="AH33" s="79">
        <v>0</v>
      </c>
      <c r="AI33" s="79">
        <v>1</v>
      </c>
      <c r="AJ33" s="79">
        <v>1</v>
      </c>
      <c r="AK33" s="79">
        <v>1</v>
      </c>
      <c r="AL33" s="79">
        <v>1</v>
      </c>
      <c r="AM33" s="79">
        <v>0</v>
      </c>
      <c r="AN33" s="79">
        <v>1</v>
      </c>
      <c r="AO33" s="79">
        <f t="shared" si="1"/>
        <v>13</v>
      </c>
      <c r="AP33" s="248">
        <f t="shared" si="3"/>
        <v>87.100000000000009</v>
      </c>
    </row>
    <row r="34" spans="2:42" ht="15" customHeight="1" x14ac:dyDescent="0.25">
      <c r="B34" s="79"/>
      <c r="C34" s="81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383"/>
      <c r="X34" s="79"/>
      <c r="Y34" s="81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</row>
    <row r="35" spans="2:42" x14ac:dyDescent="0.25">
      <c r="B35" s="648" t="s">
        <v>78</v>
      </c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8"/>
      <c r="S35" s="648"/>
      <c r="T35" s="79">
        <f>COUNTIFS(T6:T33,"&gt;=67")</f>
        <v>8</v>
      </c>
      <c r="U35" s="383"/>
      <c r="X35" s="648" t="s">
        <v>78</v>
      </c>
      <c r="Y35" s="648"/>
      <c r="Z35" s="648"/>
      <c r="AA35" s="648"/>
      <c r="AB35" s="648"/>
      <c r="AC35" s="648"/>
      <c r="AD35" s="648"/>
      <c r="AE35" s="648"/>
      <c r="AF35" s="648"/>
      <c r="AG35" s="648"/>
      <c r="AH35" s="648"/>
      <c r="AI35" s="648"/>
      <c r="AJ35" s="648"/>
      <c r="AK35" s="648"/>
      <c r="AL35" s="648"/>
      <c r="AM35" s="648"/>
      <c r="AN35" s="648"/>
      <c r="AO35" s="648"/>
      <c r="AP35" s="16">
        <f>COUNTIFS(AP6:AP33,"&gt;=65")</f>
        <v>23</v>
      </c>
    </row>
  </sheetData>
  <mergeCells count="14">
    <mergeCell ref="Z4:AN4"/>
    <mergeCell ref="X35:AO35"/>
    <mergeCell ref="AO4:AO5"/>
    <mergeCell ref="AP4:AP5"/>
    <mergeCell ref="B1:T1"/>
    <mergeCell ref="X1:AP1"/>
    <mergeCell ref="B4:B5"/>
    <mergeCell ref="C4:C5"/>
    <mergeCell ref="S4:S5"/>
    <mergeCell ref="T4:T5"/>
    <mergeCell ref="X4:X5"/>
    <mergeCell ref="Y4:Y5"/>
    <mergeCell ref="B35:S35"/>
    <mergeCell ref="D4:R4"/>
  </mergeCells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1066-FDB6-418A-A326-FFC4CE47E04B}">
  <dimension ref="A1:S30"/>
  <sheetViews>
    <sheetView zoomScale="110" zoomScaleNormal="110" workbookViewId="0">
      <selection sqref="A1:S1"/>
    </sheetView>
  </sheetViews>
  <sheetFormatPr defaultRowHeight="15.75" x14ac:dyDescent="0.25"/>
  <cols>
    <col min="1" max="1" width="5.28515625" style="1" customWidth="1"/>
    <col min="2" max="2" width="27.42578125" style="1" customWidth="1"/>
    <col min="3" max="17" width="3.7109375" style="1" customWidth="1"/>
    <col min="18" max="18" width="7.28515625" style="1" customWidth="1"/>
    <col min="19" max="19" width="7" style="1" customWidth="1"/>
    <col min="20" max="16384" width="9.140625" style="1"/>
  </cols>
  <sheetData>
    <row r="1" spans="1:19" x14ac:dyDescent="0.25">
      <c r="A1" s="650" t="s">
        <v>231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4" spans="1:19" x14ac:dyDescent="0.25">
      <c r="A4" s="527" t="s">
        <v>0</v>
      </c>
      <c r="B4" s="529" t="s">
        <v>1</v>
      </c>
      <c r="C4" s="533" t="s">
        <v>6</v>
      </c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5"/>
      <c r="R4" s="529" t="s">
        <v>4</v>
      </c>
      <c r="S4" s="529" t="s">
        <v>3</v>
      </c>
    </row>
    <row r="5" spans="1:19" x14ac:dyDescent="0.25">
      <c r="A5" s="528"/>
      <c r="B5" s="529"/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529"/>
      <c r="S5" s="529"/>
    </row>
    <row r="6" spans="1:19" s="4" customFormat="1" ht="15" customHeight="1" x14ac:dyDescent="0.25">
      <c r="A6" s="25">
        <v>1</v>
      </c>
      <c r="B6" s="26" t="s">
        <v>107</v>
      </c>
      <c r="C6" s="21">
        <v>1</v>
      </c>
      <c r="D6" s="21">
        <v>0</v>
      </c>
      <c r="E6" s="21">
        <v>1</v>
      </c>
      <c r="F6" s="21">
        <v>0</v>
      </c>
      <c r="G6" s="21">
        <v>0</v>
      </c>
      <c r="H6" s="21">
        <v>1</v>
      </c>
      <c r="I6" s="21">
        <v>0</v>
      </c>
      <c r="J6" s="21">
        <v>0</v>
      </c>
      <c r="K6" s="21">
        <v>1</v>
      </c>
      <c r="L6" s="21">
        <v>1</v>
      </c>
      <c r="M6" s="21">
        <v>1</v>
      </c>
      <c r="N6" s="21">
        <v>0</v>
      </c>
      <c r="O6" s="21">
        <v>0</v>
      </c>
      <c r="P6" s="21">
        <v>0</v>
      </c>
      <c r="Q6" s="21">
        <v>0</v>
      </c>
      <c r="R6" s="21">
        <f t="shared" ref="R6:R30" si="0">SUM(C6:Q6)</f>
        <v>6</v>
      </c>
      <c r="S6" s="248">
        <f>R6*6.7</f>
        <v>40.200000000000003</v>
      </c>
    </row>
    <row r="7" spans="1:19" s="4" customFormat="1" ht="15" customHeight="1" x14ac:dyDescent="0.25">
      <c r="A7" s="25">
        <v>2</v>
      </c>
      <c r="B7" s="26" t="s">
        <v>108</v>
      </c>
      <c r="C7" s="21">
        <v>1</v>
      </c>
      <c r="D7" s="21">
        <v>0</v>
      </c>
      <c r="E7" s="21">
        <v>1</v>
      </c>
      <c r="F7" s="21">
        <v>0</v>
      </c>
      <c r="G7" s="21">
        <v>0</v>
      </c>
      <c r="H7" s="21">
        <v>0</v>
      </c>
      <c r="I7" s="21">
        <v>1</v>
      </c>
      <c r="J7" s="21">
        <v>0</v>
      </c>
      <c r="K7" s="21">
        <v>1</v>
      </c>
      <c r="L7" s="21">
        <v>1</v>
      </c>
      <c r="M7" s="21">
        <v>1</v>
      </c>
      <c r="N7" s="21">
        <v>1</v>
      </c>
      <c r="O7" s="21">
        <v>1</v>
      </c>
      <c r="P7" s="21">
        <v>1</v>
      </c>
      <c r="Q7" s="21">
        <v>1</v>
      </c>
      <c r="R7" s="21">
        <f t="shared" si="0"/>
        <v>10</v>
      </c>
      <c r="S7" s="248">
        <f t="shared" ref="S7:S30" si="1">R7*6.7</f>
        <v>67</v>
      </c>
    </row>
    <row r="8" spans="1:19" s="4" customFormat="1" ht="15" customHeight="1" x14ac:dyDescent="0.25">
      <c r="A8" s="25">
        <v>3</v>
      </c>
      <c r="B8" s="26" t="s">
        <v>109</v>
      </c>
      <c r="C8" s="21">
        <v>1</v>
      </c>
      <c r="D8" s="21">
        <v>0</v>
      </c>
      <c r="E8" s="21">
        <v>1</v>
      </c>
      <c r="F8" s="21">
        <v>0</v>
      </c>
      <c r="G8" s="21">
        <v>0</v>
      </c>
      <c r="H8" s="21">
        <v>0</v>
      </c>
      <c r="I8" s="21">
        <v>1</v>
      </c>
      <c r="J8" s="21">
        <v>1</v>
      </c>
      <c r="K8" s="21">
        <v>1</v>
      </c>
      <c r="L8" s="21">
        <v>0</v>
      </c>
      <c r="M8" s="21">
        <v>1</v>
      </c>
      <c r="N8" s="21">
        <v>0</v>
      </c>
      <c r="O8" s="21">
        <v>0</v>
      </c>
      <c r="P8" s="21">
        <v>1</v>
      </c>
      <c r="Q8" s="21">
        <v>0</v>
      </c>
      <c r="R8" s="21">
        <f t="shared" si="0"/>
        <v>7</v>
      </c>
      <c r="S8" s="248">
        <f t="shared" si="1"/>
        <v>46.9</v>
      </c>
    </row>
    <row r="9" spans="1:19" s="4" customFormat="1" ht="15" customHeight="1" x14ac:dyDescent="0.25">
      <c r="A9" s="25">
        <v>4</v>
      </c>
      <c r="B9" s="26" t="s">
        <v>110</v>
      </c>
      <c r="C9" s="21">
        <v>1</v>
      </c>
      <c r="D9" s="21">
        <v>1</v>
      </c>
      <c r="E9" s="21">
        <v>1</v>
      </c>
      <c r="F9" s="21">
        <v>1</v>
      </c>
      <c r="G9" s="21">
        <v>0</v>
      </c>
      <c r="H9" s="21">
        <v>1</v>
      </c>
      <c r="I9" s="21">
        <v>1</v>
      </c>
      <c r="J9" s="21">
        <v>0</v>
      </c>
      <c r="K9" s="21">
        <v>0</v>
      </c>
      <c r="L9" s="21">
        <v>1</v>
      </c>
      <c r="M9" s="21">
        <v>0</v>
      </c>
      <c r="N9" s="21">
        <v>0</v>
      </c>
      <c r="O9" s="21">
        <v>1</v>
      </c>
      <c r="P9" s="21">
        <v>1</v>
      </c>
      <c r="Q9" s="21">
        <v>0</v>
      </c>
      <c r="R9" s="21">
        <f t="shared" si="0"/>
        <v>9</v>
      </c>
      <c r="S9" s="248">
        <f t="shared" si="1"/>
        <v>60.300000000000004</v>
      </c>
    </row>
    <row r="10" spans="1:19" s="4" customFormat="1" ht="15" customHeight="1" x14ac:dyDescent="0.25">
      <c r="A10" s="25">
        <v>5</v>
      </c>
      <c r="B10" s="26" t="s">
        <v>111</v>
      </c>
      <c r="C10" s="21">
        <v>0</v>
      </c>
      <c r="D10" s="21">
        <v>1</v>
      </c>
      <c r="E10" s="21">
        <v>1</v>
      </c>
      <c r="F10" s="21">
        <v>1</v>
      </c>
      <c r="G10" s="21">
        <v>0</v>
      </c>
      <c r="H10" s="21">
        <v>1</v>
      </c>
      <c r="I10" s="21">
        <v>1</v>
      </c>
      <c r="J10" s="21">
        <v>1</v>
      </c>
      <c r="K10" s="21">
        <v>1</v>
      </c>
      <c r="L10" s="21">
        <v>0</v>
      </c>
      <c r="M10" s="21">
        <v>1</v>
      </c>
      <c r="N10" s="21">
        <v>0</v>
      </c>
      <c r="O10" s="21">
        <v>0</v>
      </c>
      <c r="P10" s="21">
        <v>1</v>
      </c>
      <c r="Q10" s="21">
        <v>1</v>
      </c>
      <c r="R10" s="21">
        <f t="shared" si="0"/>
        <v>10</v>
      </c>
      <c r="S10" s="248">
        <f t="shared" si="1"/>
        <v>67</v>
      </c>
    </row>
    <row r="11" spans="1:19" s="4" customFormat="1" ht="15" customHeight="1" x14ac:dyDescent="0.25">
      <c r="A11" s="25">
        <v>6</v>
      </c>
      <c r="B11" s="26" t="s">
        <v>112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34">
        <v>1</v>
      </c>
      <c r="J11" s="234">
        <v>1</v>
      </c>
      <c r="K11" s="21">
        <v>0</v>
      </c>
      <c r="L11" s="21">
        <v>0</v>
      </c>
      <c r="M11" s="21">
        <v>1</v>
      </c>
      <c r="N11" s="21">
        <v>0</v>
      </c>
      <c r="O11" s="21">
        <v>1</v>
      </c>
      <c r="P11" s="21">
        <v>1</v>
      </c>
      <c r="Q11" s="21">
        <v>0</v>
      </c>
      <c r="R11" s="21">
        <f t="shared" si="0"/>
        <v>5</v>
      </c>
      <c r="S11" s="248">
        <f t="shared" si="1"/>
        <v>33.5</v>
      </c>
    </row>
    <row r="12" spans="1:19" s="4" customFormat="1" ht="15" customHeight="1" x14ac:dyDescent="0.25">
      <c r="A12" s="25">
        <v>7</v>
      </c>
      <c r="B12" s="26" t="s">
        <v>113</v>
      </c>
      <c r="C12" s="21">
        <v>0</v>
      </c>
      <c r="D12" s="21">
        <v>1</v>
      </c>
      <c r="E12" s="21">
        <v>1</v>
      </c>
      <c r="F12" s="21">
        <v>0</v>
      </c>
      <c r="G12" s="21">
        <v>0</v>
      </c>
      <c r="H12" s="21">
        <v>1</v>
      </c>
      <c r="I12" s="21">
        <v>1</v>
      </c>
      <c r="J12" s="21">
        <v>0</v>
      </c>
      <c r="K12" s="21">
        <v>0</v>
      </c>
      <c r="L12" s="21">
        <v>1</v>
      </c>
      <c r="M12" s="21">
        <v>0</v>
      </c>
      <c r="N12" s="21">
        <v>0</v>
      </c>
      <c r="O12" s="21">
        <v>0</v>
      </c>
      <c r="P12" s="21">
        <v>1</v>
      </c>
      <c r="Q12" s="21">
        <v>0</v>
      </c>
      <c r="R12" s="21">
        <f t="shared" si="0"/>
        <v>6</v>
      </c>
      <c r="S12" s="248">
        <f t="shared" si="1"/>
        <v>40.200000000000003</v>
      </c>
    </row>
    <row r="13" spans="1:19" s="4" customFormat="1" ht="15" customHeight="1" x14ac:dyDescent="0.25">
      <c r="A13" s="25">
        <v>8</v>
      </c>
      <c r="B13" s="26" t="s">
        <v>114</v>
      </c>
      <c r="C13" s="21">
        <v>0</v>
      </c>
      <c r="D13" s="21">
        <v>1</v>
      </c>
      <c r="E13" s="21">
        <v>0</v>
      </c>
      <c r="F13" s="21">
        <v>0</v>
      </c>
      <c r="G13" s="21">
        <v>0</v>
      </c>
      <c r="H13" s="21">
        <v>1</v>
      </c>
      <c r="I13" s="21">
        <v>0</v>
      </c>
      <c r="J13" s="21">
        <v>1</v>
      </c>
      <c r="K13" s="21">
        <v>1</v>
      </c>
      <c r="L13" s="21">
        <v>1</v>
      </c>
      <c r="M13" s="21">
        <v>0</v>
      </c>
      <c r="N13" s="21">
        <v>1</v>
      </c>
      <c r="O13" s="21">
        <v>1</v>
      </c>
      <c r="P13" s="21">
        <v>0</v>
      </c>
      <c r="Q13" s="21">
        <v>0</v>
      </c>
      <c r="R13" s="21">
        <f t="shared" si="0"/>
        <v>7</v>
      </c>
      <c r="S13" s="248">
        <f t="shared" si="1"/>
        <v>46.9</v>
      </c>
    </row>
    <row r="14" spans="1:19" s="4" customFormat="1" ht="15" customHeight="1" x14ac:dyDescent="0.25">
      <c r="A14" s="25">
        <v>9</v>
      </c>
      <c r="B14" s="26" t="s">
        <v>115</v>
      </c>
      <c r="C14" s="21">
        <v>1</v>
      </c>
      <c r="D14" s="21">
        <v>0</v>
      </c>
      <c r="E14" s="21">
        <v>0</v>
      </c>
      <c r="F14" s="21">
        <v>1</v>
      </c>
      <c r="G14" s="21">
        <v>0</v>
      </c>
      <c r="H14" s="21">
        <v>1</v>
      </c>
      <c r="I14" s="21">
        <v>0</v>
      </c>
      <c r="J14" s="21">
        <v>1</v>
      </c>
      <c r="K14" s="21">
        <v>0</v>
      </c>
      <c r="L14" s="21">
        <v>1</v>
      </c>
      <c r="M14" s="21">
        <v>0</v>
      </c>
      <c r="N14" s="21">
        <v>1</v>
      </c>
      <c r="O14" s="21">
        <v>0</v>
      </c>
      <c r="P14" s="21">
        <v>0</v>
      </c>
      <c r="Q14" s="21">
        <v>0</v>
      </c>
      <c r="R14" s="21">
        <f t="shared" si="0"/>
        <v>6</v>
      </c>
      <c r="S14" s="248">
        <f t="shared" si="1"/>
        <v>40.200000000000003</v>
      </c>
    </row>
    <row r="15" spans="1:19" s="4" customFormat="1" ht="15" customHeight="1" x14ac:dyDescent="0.25">
      <c r="A15" s="25">
        <v>10</v>
      </c>
      <c r="B15" s="26" t="s">
        <v>116</v>
      </c>
      <c r="C15" s="21">
        <v>0</v>
      </c>
      <c r="D15" s="21">
        <v>0</v>
      </c>
      <c r="E15" s="21">
        <v>1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1</v>
      </c>
      <c r="L15" s="21">
        <v>1</v>
      </c>
      <c r="M15" s="21">
        <v>0</v>
      </c>
      <c r="N15" s="21">
        <v>0</v>
      </c>
      <c r="O15" s="21">
        <v>0</v>
      </c>
      <c r="P15" s="21">
        <v>1</v>
      </c>
      <c r="Q15" s="21">
        <v>0</v>
      </c>
      <c r="R15" s="21">
        <f t="shared" si="0"/>
        <v>5</v>
      </c>
      <c r="S15" s="248">
        <f t="shared" si="1"/>
        <v>33.5</v>
      </c>
    </row>
    <row r="16" spans="1:19" s="4" customFormat="1" ht="15" customHeight="1" x14ac:dyDescent="0.25">
      <c r="A16" s="25">
        <v>11</v>
      </c>
      <c r="B16" s="26" t="s">
        <v>117</v>
      </c>
      <c r="C16" s="21">
        <v>0</v>
      </c>
      <c r="D16" s="21">
        <v>0</v>
      </c>
      <c r="E16" s="21">
        <v>0</v>
      </c>
      <c r="F16" s="21">
        <v>1</v>
      </c>
      <c r="G16" s="21">
        <v>0</v>
      </c>
      <c r="H16" s="21">
        <v>0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21">
        <v>0</v>
      </c>
      <c r="R16" s="21">
        <f t="shared" si="0"/>
        <v>9</v>
      </c>
      <c r="S16" s="248">
        <f t="shared" si="1"/>
        <v>60.300000000000004</v>
      </c>
    </row>
    <row r="17" spans="1:19" ht="15" customHeight="1" x14ac:dyDescent="0.25">
      <c r="A17" s="25">
        <v>12</v>
      </c>
      <c r="B17" s="26" t="s">
        <v>118</v>
      </c>
      <c r="C17" s="21">
        <v>0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1</v>
      </c>
      <c r="J17" s="21">
        <v>1</v>
      </c>
      <c r="K17" s="21">
        <v>1</v>
      </c>
      <c r="L17" s="21">
        <v>1</v>
      </c>
      <c r="M17" s="21">
        <v>1</v>
      </c>
      <c r="N17" s="21">
        <v>1</v>
      </c>
      <c r="O17" s="234">
        <v>0</v>
      </c>
      <c r="P17" s="234">
        <v>0</v>
      </c>
      <c r="Q17" s="21">
        <v>0</v>
      </c>
      <c r="R17" s="21">
        <f t="shared" si="0"/>
        <v>8</v>
      </c>
      <c r="S17" s="248">
        <f t="shared" si="1"/>
        <v>53.6</v>
      </c>
    </row>
    <row r="18" spans="1:19" ht="15" customHeight="1" x14ac:dyDescent="0.25">
      <c r="A18" s="25">
        <v>13</v>
      </c>
      <c r="B18" s="26" t="s">
        <v>119</v>
      </c>
      <c r="C18" s="21">
        <v>1</v>
      </c>
      <c r="D18" s="21">
        <v>1</v>
      </c>
      <c r="E18" s="21">
        <v>1</v>
      </c>
      <c r="F18" s="21">
        <v>0</v>
      </c>
      <c r="G18" s="21">
        <v>0</v>
      </c>
      <c r="H18" s="21">
        <v>0</v>
      </c>
      <c r="I18" s="21">
        <v>1</v>
      </c>
      <c r="J18" s="21">
        <v>0</v>
      </c>
      <c r="K18" s="21">
        <v>1</v>
      </c>
      <c r="L18" s="21">
        <v>1</v>
      </c>
      <c r="M18" s="21">
        <v>0</v>
      </c>
      <c r="N18" s="21">
        <v>0</v>
      </c>
      <c r="O18" s="21">
        <v>1</v>
      </c>
      <c r="P18" s="21">
        <v>1</v>
      </c>
      <c r="Q18" s="21">
        <v>1</v>
      </c>
      <c r="R18" s="21">
        <f t="shared" si="0"/>
        <v>9</v>
      </c>
      <c r="S18" s="248">
        <f t="shared" si="1"/>
        <v>60.300000000000004</v>
      </c>
    </row>
    <row r="19" spans="1:19" ht="15" customHeight="1" x14ac:dyDescent="0.25">
      <c r="A19" s="25">
        <v>14</v>
      </c>
      <c r="B19" s="26" t="s">
        <v>120</v>
      </c>
      <c r="C19" s="21">
        <v>0</v>
      </c>
      <c r="D19" s="21">
        <v>1</v>
      </c>
      <c r="E19" s="21">
        <v>1</v>
      </c>
      <c r="F19" s="21">
        <v>0</v>
      </c>
      <c r="G19" s="21">
        <v>1</v>
      </c>
      <c r="H19" s="21">
        <v>1</v>
      </c>
      <c r="I19" s="21">
        <v>1</v>
      </c>
      <c r="J19" s="21">
        <v>0</v>
      </c>
      <c r="K19" s="21">
        <v>1</v>
      </c>
      <c r="L19" s="21">
        <v>1</v>
      </c>
      <c r="M19" s="21">
        <v>1</v>
      </c>
      <c r="N19" s="21">
        <v>0</v>
      </c>
      <c r="O19" s="21">
        <v>1</v>
      </c>
      <c r="P19" s="21">
        <v>1</v>
      </c>
      <c r="Q19" s="21">
        <v>0</v>
      </c>
      <c r="R19" s="21">
        <f t="shared" si="0"/>
        <v>10</v>
      </c>
      <c r="S19" s="248">
        <f t="shared" si="1"/>
        <v>67</v>
      </c>
    </row>
    <row r="20" spans="1:19" ht="15" customHeight="1" x14ac:dyDescent="0.25">
      <c r="A20" s="25">
        <v>15</v>
      </c>
      <c r="B20" s="26" t="s">
        <v>121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1</v>
      </c>
      <c r="I20" s="21">
        <v>0</v>
      </c>
      <c r="J20" s="21">
        <v>1</v>
      </c>
      <c r="K20" s="21">
        <v>1</v>
      </c>
      <c r="L20" s="21">
        <v>0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f t="shared" si="0"/>
        <v>8</v>
      </c>
      <c r="S20" s="248">
        <f t="shared" si="1"/>
        <v>53.6</v>
      </c>
    </row>
    <row r="21" spans="1:19" ht="15" customHeight="1" x14ac:dyDescent="0.25">
      <c r="A21" s="25">
        <v>16</v>
      </c>
      <c r="B21" s="26" t="s">
        <v>122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1</v>
      </c>
      <c r="I21" s="21">
        <v>1</v>
      </c>
      <c r="J21" s="21">
        <v>0</v>
      </c>
      <c r="K21" s="21">
        <v>0</v>
      </c>
      <c r="L21" s="21">
        <v>1</v>
      </c>
      <c r="M21" s="21">
        <v>1</v>
      </c>
      <c r="N21" s="21">
        <v>0</v>
      </c>
      <c r="O21" s="21">
        <v>0</v>
      </c>
      <c r="P21" s="21">
        <v>1</v>
      </c>
      <c r="Q21" s="21">
        <v>1</v>
      </c>
      <c r="R21" s="21">
        <f t="shared" si="0"/>
        <v>7</v>
      </c>
      <c r="S21" s="248">
        <f t="shared" si="1"/>
        <v>46.9</v>
      </c>
    </row>
    <row r="22" spans="1:19" ht="15" customHeight="1" x14ac:dyDescent="0.25">
      <c r="A22" s="25">
        <v>17</v>
      </c>
      <c r="B22" s="26" t="s">
        <v>123</v>
      </c>
      <c r="C22" s="21">
        <v>1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1</v>
      </c>
      <c r="J22" s="21">
        <v>0</v>
      </c>
      <c r="K22" s="21">
        <v>1</v>
      </c>
      <c r="L22" s="21">
        <v>1</v>
      </c>
      <c r="M22" s="21">
        <v>1</v>
      </c>
      <c r="N22" s="21">
        <v>0</v>
      </c>
      <c r="O22" s="21">
        <v>0</v>
      </c>
      <c r="P22" s="21">
        <v>0</v>
      </c>
      <c r="Q22" s="21">
        <v>0</v>
      </c>
      <c r="R22" s="21">
        <f t="shared" si="0"/>
        <v>6</v>
      </c>
      <c r="S22" s="248">
        <f t="shared" si="1"/>
        <v>40.200000000000003</v>
      </c>
    </row>
    <row r="23" spans="1:19" ht="15" customHeight="1" x14ac:dyDescent="0.25">
      <c r="A23" s="25">
        <v>18</v>
      </c>
      <c r="B23" s="26" t="s">
        <v>124</v>
      </c>
      <c r="C23" s="21">
        <v>1</v>
      </c>
      <c r="D23" s="21">
        <v>1</v>
      </c>
      <c r="E23" s="21">
        <v>0</v>
      </c>
      <c r="F23" s="21">
        <v>1</v>
      </c>
      <c r="G23" s="21">
        <v>0</v>
      </c>
      <c r="H23" s="21">
        <v>1</v>
      </c>
      <c r="I23" s="21">
        <v>1</v>
      </c>
      <c r="J23" s="21">
        <v>1</v>
      </c>
      <c r="K23" s="21">
        <v>1</v>
      </c>
      <c r="L23" s="21">
        <v>0</v>
      </c>
      <c r="M23" s="21">
        <v>1</v>
      </c>
      <c r="N23" s="21">
        <v>1</v>
      </c>
      <c r="O23" s="21">
        <v>0</v>
      </c>
      <c r="P23" s="21">
        <v>1</v>
      </c>
      <c r="Q23" s="21">
        <v>1</v>
      </c>
      <c r="R23" s="21">
        <f t="shared" si="0"/>
        <v>11</v>
      </c>
      <c r="S23" s="248">
        <f t="shared" si="1"/>
        <v>73.7</v>
      </c>
    </row>
    <row r="24" spans="1:19" ht="15" customHeight="1" x14ac:dyDescent="0.25">
      <c r="A24" s="25">
        <v>19</v>
      </c>
      <c r="B24" s="26" t="s">
        <v>125</v>
      </c>
      <c r="C24" s="21">
        <v>1</v>
      </c>
      <c r="D24" s="21">
        <v>1</v>
      </c>
      <c r="E24" s="21">
        <v>1</v>
      </c>
      <c r="F24" s="21">
        <v>0</v>
      </c>
      <c r="G24" s="21">
        <v>0</v>
      </c>
      <c r="H24" s="21">
        <v>0</v>
      </c>
      <c r="I24" s="21">
        <v>1</v>
      </c>
      <c r="J24" s="21">
        <v>0</v>
      </c>
      <c r="K24" s="21">
        <v>1</v>
      </c>
      <c r="L24" s="21">
        <v>0</v>
      </c>
      <c r="M24" s="21">
        <v>1</v>
      </c>
      <c r="N24" s="21">
        <v>1</v>
      </c>
      <c r="O24" s="21">
        <v>1</v>
      </c>
      <c r="P24" s="21">
        <v>1</v>
      </c>
      <c r="Q24" s="21">
        <v>1</v>
      </c>
      <c r="R24" s="21">
        <f t="shared" si="0"/>
        <v>10</v>
      </c>
      <c r="S24" s="248">
        <f t="shared" si="1"/>
        <v>67</v>
      </c>
    </row>
    <row r="25" spans="1:19" ht="15" customHeight="1" x14ac:dyDescent="0.25">
      <c r="A25" s="25">
        <v>20</v>
      </c>
      <c r="B25" s="26" t="s">
        <v>126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1</v>
      </c>
      <c r="K25" s="234">
        <v>1</v>
      </c>
      <c r="L25" s="234">
        <v>1</v>
      </c>
      <c r="M25" s="234">
        <v>1</v>
      </c>
      <c r="N25" s="234">
        <v>1</v>
      </c>
      <c r="O25" s="234">
        <v>1</v>
      </c>
      <c r="P25" s="21">
        <v>0</v>
      </c>
      <c r="Q25" s="21">
        <v>0</v>
      </c>
      <c r="R25" s="21">
        <f t="shared" si="0"/>
        <v>6</v>
      </c>
      <c r="S25" s="248">
        <f t="shared" si="1"/>
        <v>40.200000000000003</v>
      </c>
    </row>
    <row r="26" spans="1:19" ht="15" customHeight="1" x14ac:dyDescent="0.25">
      <c r="A26" s="25">
        <v>21</v>
      </c>
      <c r="B26" s="26" t="s">
        <v>127</v>
      </c>
      <c r="C26" s="21">
        <v>0</v>
      </c>
      <c r="D26" s="21">
        <v>0</v>
      </c>
      <c r="E26" s="21">
        <v>1</v>
      </c>
      <c r="F26" s="21">
        <v>0</v>
      </c>
      <c r="G26" s="21">
        <v>0</v>
      </c>
      <c r="H26" s="21">
        <v>1</v>
      </c>
      <c r="I26" s="21">
        <v>0</v>
      </c>
      <c r="J26" s="21">
        <v>1</v>
      </c>
      <c r="K26" s="21">
        <v>1</v>
      </c>
      <c r="L26" s="21">
        <v>1</v>
      </c>
      <c r="M26" s="21">
        <v>1</v>
      </c>
      <c r="N26" s="21">
        <v>1</v>
      </c>
      <c r="O26" s="21">
        <v>1</v>
      </c>
      <c r="P26" s="21">
        <v>0</v>
      </c>
      <c r="Q26" s="21">
        <v>1</v>
      </c>
      <c r="R26" s="21">
        <f t="shared" si="0"/>
        <v>9</v>
      </c>
      <c r="S26" s="248">
        <f t="shared" si="1"/>
        <v>60.300000000000004</v>
      </c>
    </row>
    <row r="27" spans="1:19" ht="15" customHeight="1" x14ac:dyDescent="0.25">
      <c r="A27" s="25">
        <v>22</v>
      </c>
      <c r="B27" s="26" t="s">
        <v>128</v>
      </c>
      <c r="C27" s="21">
        <v>1</v>
      </c>
      <c r="D27" s="21">
        <v>0</v>
      </c>
      <c r="E27" s="21">
        <v>1</v>
      </c>
      <c r="F27" s="21">
        <v>0</v>
      </c>
      <c r="G27" s="21">
        <v>0</v>
      </c>
      <c r="H27" s="21">
        <v>1</v>
      </c>
      <c r="I27" s="21">
        <v>1</v>
      </c>
      <c r="J27" s="21">
        <v>0</v>
      </c>
      <c r="K27" s="21">
        <v>1</v>
      </c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>
        <v>0</v>
      </c>
      <c r="R27" s="21">
        <f t="shared" si="0"/>
        <v>10</v>
      </c>
      <c r="S27" s="248">
        <f t="shared" si="1"/>
        <v>67</v>
      </c>
    </row>
    <row r="28" spans="1:19" ht="15" customHeight="1" x14ac:dyDescent="0.25">
      <c r="A28" s="25">
        <v>23</v>
      </c>
      <c r="B28" s="26" t="s">
        <v>129</v>
      </c>
      <c r="C28" s="21">
        <v>1</v>
      </c>
      <c r="D28" s="21">
        <v>0</v>
      </c>
      <c r="E28" s="21">
        <v>1</v>
      </c>
      <c r="F28" s="21">
        <v>0</v>
      </c>
      <c r="G28" s="21">
        <v>0</v>
      </c>
      <c r="H28" s="21">
        <v>0</v>
      </c>
      <c r="I28" s="21">
        <v>1</v>
      </c>
      <c r="J28" s="21">
        <v>1</v>
      </c>
      <c r="K28" s="21">
        <v>1</v>
      </c>
      <c r="L28" s="21">
        <v>0</v>
      </c>
      <c r="M28" s="21">
        <v>1</v>
      </c>
      <c r="N28" s="21">
        <v>0</v>
      </c>
      <c r="O28" s="21">
        <v>0</v>
      </c>
      <c r="P28" s="21">
        <v>1</v>
      </c>
      <c r="Q28" s="21">
        <v>0</v>
      </c>
      <c r="R28" s="21">
        <f t="shared" si="0"/>
        <v>7</v>
      </c>
      <c r="S28" s="248">
        <f t="shared" si="1"/>
        <v>46.9</v>
      </c>
    </row>
    <row r="29" spans="1:19" ht="15" customHeight="1" x14ac:dyDescent="0.25">
      <c r="A29" s="25">
        <v>24</v>
      </c>
      <c r="B29" s="26" t="s">
        <v>130</v>
      </c>
      <c r="C29" s="21">
        <v>0</v>
      </c>
      <c r="D29" s="21">
        <v>1</v>
      </c>
      <c r="E29" s="21">
        <v>1</v>
      </c>
      <c r="F29" s="21">
        <v>0</v>
      </c>
      <c r="G29" s="21">
        <v>0</v>
      </c>
      <c r="H29" s="21">
        <v>0</v>
      </c>
      <c r="I29" s="21">
        <v>1</v>
      </c>
      <c r="J29" s="21">
        <v>1</v>
      </c>
      <c r="K29" s="21">
        <v>1</v>
      </c>
      <c r="L29" s="21">
        <v>1</v>
      </c>
      <c r="M29" s="21">
        <v>1</v>
      </c>
      <c r="N29" s="21">
        <v>1</v>
      </c>
      <c r="O29" s="21">
        <v>1</v>
      </c>
      <c r="P29" s="21">
        <v>1</v>
      </c>
      <c r="Q29" s="21">
        <v>0</v>
      </c>
      <c r="R29" s="21">
        <f t="shared" si="0"/>
        <v>10</v>
      </c>
      <c r="S29" s="248">
        <f t="shared" si="1"/>
        <v>67</v>
      </c>
    </row>
    <row r="30" spans="1:19" ht="15" customHeight="1" x14ac:dyDescent="0.25">
      <c r="A30" s="25">
        <v>25</v>
      </c>
      <c r="B30" s="26" t="s">
        <v>131</v>
      </c>
      <c r="C30" s="21">
        <v>1</v>
      </c>
      <c r="D30" s="21">
        <v>1</v>
      </c>
      <c r="E30" s="21">
        <v>0</v>
      </c>
      <c r="F30" s="21">
        <v>1</v>
      </c>
      <c r="G30" s="21">
        <v>0</v>
      </c>
      <c r="H30" s="21">
        <v>0</v>
      </c>
      <c r="I30" s="21">
        <v>0</v>
      </c>
      <c r="J30" s="21">
        <v>1</v>
      </c>
      <c r="K30" s="21">
        <v>1</v>
      </c>
      <c r="L30" s="21">
        <v>0</v>
      </c>
      <c r="M30" s="21">
        <v>0</v>
      </c>
      <c r="N30" s="21">
        <v>1</v>
      </c>
      <c r="O30" s="21">
        <v>1</v>
      </c>
      <c r="P30" s="21">
        <v>1</v>
      </c>
      <c r="Q30" s="21">
        <v>0</v>
      </c>
      <c r="R30" s="21">
        <f t="shared" si="0"/>
        <v>8</v>
      </c>
      <c r="S30" s="248">
        <f t="shared" si="1"/>
        <v>53.6</v>
      </c>
    </row>
  </sheetData>
  <mergeCells count="6">
    <mergeCell ref="A1:S1"/>
    <mergeCell ref="A4:A5"/>
    <mergeCell ref="B4:B5"/>
    <mergeCell ref="R4:R5"/>
    <mergeCell ref="S4:S5"/>
    <mergeCell ref="C4:Q4"/>
  </mergeCells>
  <phoneticPr fontId="13" type="noConversion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93A3-3D62-4092-B53C-F836759CF693}">
  <dimension ref="B2:T33"/>
  <sheetViews>
    <sheetView workbookViewId="0">
      <selection activeCell="T4" sqref="T4:T31"/>
    </sheetView>
  </sheetViews>
  <sheetFormatPr defaultRowHeight="15" x14ac:dyDescent="0.25"/>
  <cols>
    <col min="2" max="2" width="6.7109375" customWidth="1"/>
    <col min="3" max="3" width="15.42578125" customWidth="1"/>
    <col min="4" max="18" width="4.7109375" customWidth="1"/>
  </cols>
  <sheetData>
    <row r="2" spans="2:20" ht="15.75" x14ac:dyDescent="0.25">
      <c r="B2" s="558" t="s">
        <v>0</v>
      </c>
      <c r="C2" s="558" t="s">
        <v>1</v>
      </c>
      <c r="D2" s="530" t="s">
        <v>6</v>
      </c>
      <c r="E2" s="531"/>
      <c r="F2" s="531"/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2"/>
      <c r="S2" s="526" t="s">
        <v>4</v>
      </c>
      <c r="T2" s="526" t="s">
        <v>3</v>
      </c>
    </row>
    <row r="3" spans="2:20" ht="15.75" x14ac:dyDescent="0.25">
      <c r="B3" s="559"/>
      <c r="C3" s="559"/>
      <c r="D3" s="521">
        <v>1</v>
      </c>
      <c r="E3" s="521">
        <v>2</v>
      </c>
      <c r="F3" s="521">
        <v>3</v>
      </c>
      <c r="G3" s="521">
        <v>4</v>
      </c>
      <c r="H3" s="521">
        <v>5</v>
      </c>
      <c r="I3" s="521">
        <v>6</v>
      </c>
      <c r="J3" s="521">
        <v>7</v>
      </c>
      <c r="K3" s="521">
        <v>8</v>
      </c>
      <c r="L3" s="521">
        <v>9</v>
      </c>
      <c r="M3" s="521">
        <v>10</v>
      </c>
      <c r="N3" s="521">
        <v>11</v>
      </c>
      <c r="O3" s="521">
        <v>12</v>
      </c>
      <c r="P3" s="521">
        <v>13</v>
      </c>
      <c r="Q3" s="521">
        <v>14</v>
      </c>
      <c r="R3" s="521">
        <v>15</v>
      </c>
      <c r="S3" s="526"/>
      <c r="T3" s="526"/>
    </row>
    <row r="4" spans="2:20" ht="15.75" x14ac:dyDescent="0.25">
      <c r="B4" s="521">
        <v>1</v>
      </c>
      <c r="C4" s="5" t="s">
        <v>203</v>
      </c>
      <c r="D4" s="521">
        <v>1</v>
      </c>
      <c r="E4" s="521">
        <v>1</v>
      </c>
      <c r="F4" s="521">
        <v>1</v>
      </c>
      <c r="G4" s="521">
        <v>1</v>
      </c>
      <c r="H4" s="521">
        <v>0</v>
      </c>
      <c r="I4" s="521">
        <v>0</v>
      </c>
      <c r="J4" s="521">
        <v>0</v>
      </c>
      <c r="K4" s="521">
        <v>0</v>
      </c>
      <c r="L4" s="521">
        <v>0</v>
      </c>
      <c r="M4" s="521">
        <v>0</v>
      </c>
      <c r="N4" s="521">
        <v>1</v>
      </c>
      <c r="O4" s="521">
        <v>1</v>
      </c>
      <c r="P4" s="521">
        <v>1</v>
      </c>
      <c r="Q4" s="521">
        <v>0</v>
      </c>
      <c r="R4" s="521">
        <v>1</v>
      </c>
      <c r="S4" s="521">
        <f t="shared" ref="S4:S31" si="0">SUM(D4:R4)</f>
        <v>8</v>
      </c>
      <c r="T4" s="248">
        <f>S4*6.7</f>
        <v>53.6</v>
      </c>
    </row>
    <row r="5" spans="2:20" ht="15.75" x14ac:dyDescent="0.25">
      <c r="B5" s="521">
        <v>2</v>
      </c>
      <c r="C5" s="5" t="s">
        <v>204</v>
      </c>
      <c r="D5" s="521">
        <v>0</v>
      </c>
      <c r="E5" s="521">
        <v>0</v>
      </c>
      <c r="F5" s="521">
        <v>0</v>
      </c>
      <c r="G5" s="521">
        <v>1</v>
      </c>
      <c r="H5" s="521">
        <v>0</v>
      </c>
      <c r="I5" s="521">
        <v>1</v>
      </c>
      <c r="J5" s="521">
        <v>0</v>
      </c>
      <c r="K5" s="521">
        <v>0</v>
      </c>
      <c r="L5" s="521">
        <v>1</v>
      </c>
      <c r="M5" s="521">
        <v>1</v>
      </c>
      <c r="N5" s="521">
        <v>1</v>
      </c>
      <c r="O5" s="521">
        <v>0</v>
      </c>
      <c r="P5" s="521">
        <v>0</v>
      </c>
      <c r="Q5" s="521">
        <v>1</v>
      </c>
      <c r="R5" s="521">
        <v>1</v>
      </c>
      <c r="S5" s="521">
        <f t="shared" si="0"/>
        <v>7</v>
      </c>
      <c r="T5" s="248">
        <f t="shared" ref="T5:T31" si="1">S5*6.7</f>
        <v>46.9</v>
      </c>
    </row>
    <row r="6" spans="2:20" ht="15.75" x14ac:dyDescent="0.25">
      <c r="B6" s="521">
        <v>3</v>
      </c>
      <c r="C6" s="5" t="s">
        <v>205</v>
      </c>
      <c r="D6" s="521">
        <v>0</v>
      </c>
      <c r="E6" s="521">
        <v>1</v>
      </c>
      <c r="F6" s="521">
        <v>0</v>
      </c>
      <c r="G6" s="521">
        <v>0</v>
      </c>
      <c r="H6" s="521">
        <v>0</v>
      </c>
      <c r="I6" s="521">
        <v>0</v>
      </c>
      <c r="J6" s="521">
        <v>0</v>
      </c>
      <c r="K6" s="521">
        <v>1</v>
      </c>
      <c r="L6" s="521">
        <v>1</v>
      </c>
      <c r="M6" s="521">
        <v>1</v>
      </c>
      <c r="N6" s="521">
        <v>1</v>
      </c>
      <c r="O6" s="521">
        <v>1</v>
      </c>
      <c r="P6" s="521">
        <v>1</v>
      </c>
      <c r="Q6" s="521">
        <v>1</v>
      </c>
      <c r="R6" s="521">
        <v>0</v>
      </c>
      <c r="S6" s="521">
        <f t="shared" si="0"/>
        <v>8</v>
      </c>
      <c r="T6" s="248">
        <f t="shared" si="1"/>
        <v>53.6</v>
      </c>
    </row>
    <row r="7" spans="2:20" ht="15.75" x14ac:dyDescent="0.25">
      <c r="B7" s="521">
        <v>4</v>
      </c>
      <c r="C7" s="5" t="s">
        <v>206</v>
      </c>
      <c r="D7" s="521">
        <v>0</v>
      </c>
      <c r="E7" s="521">
        <v>1</v>
      </c>
      <c r="F7" s="521">
        <v>0</v>
      </c>
      <c r="G7" s="521">
        <v>0</v>
      </c>
      <c r="H7" s="521">
        <v>0</v>
      </c>
      <c r="I7" s="521">
        <v>1</v>
      </c>
      <c r="J7" s="521">
        <v>1</v>
      </c>
      <c r="K7" s="521">
        <v>1</v>
      </c>
      <c r="L7" s="521">
        <v>1</v>
      </c>
      <c r="M7" s="521">
        <v>1</v>
      </c>
      <c r="N7" s="521">
        <v>1</v>
      </c>
      <c r="O7" s="521">
        <v>1</v>
      </c>
      <c r="P7" s="521">
        <v>0</v>
      </c>
      <c r="Q7" s="521">
        <v>1</v>
      </c>
      <c r="R7" s="521">
        <v>1</v>
      </c>
      <c r="S7" s="521">
        <f t="shared" si="0"/>
        <v>10</v>
      </c>
      <c r="T7" s="248">
        <f t="shared" si="1"/>
        <v>67</v>
      </c>
    </row>
    <row r="8" spans="2:20" ht="15.75" x14ac:dyDescent="0.25">
      <c r="B8" s="521">
        <v>5</v>
      </c>
      <c r="C8" s="5" t="s">
        <v>207</v>
      </c>
      <c r="D8" s="521">
        <v>0</v>
      </c>
      <c r="E8" s="521">
        <v>1</v>
      </c>
      <c r="F8" s="521">
        <v>0</v>
      </c>
      <c r="G8" s="521">
        <v>0</v>
      </c>
      <c r="H8" s="521">
        <v>1</v>
      </c>
      <c r="I8" s="521">
        <v>1</v>
      </c>
      <c r="J8" s="521">
        <v>0</v>
      </c>
      <c r="K8" s="521">
        <v>1</v>
      </c>
      <c r="L8" s="521">
        <v>1</v>
      </c>
      <c r="M8" s="521">
        <v>1</v>
      </c>
      <c r="N8" s="521">
        <v>1</v>
      </c>
      <c r="O8" s="521">
        <v>1</v>
      </c>
      <c r="P8" s="521">
        <v>1</v>
      </c>
      <c r="Q8" s="521">
        <v>1</v>
      </c>
      <c r="R8" s="521">
        <v>1</v>
      </c>
      <c r="S8" s="521">
        <f t="shared" si="0"/>
        <v>11</v>
      </c>
      <c r="T8" s="248">
        <f t="shared" si="1"/>
        <v>73.7</v>
      </c>
    </row>
    <row r="9" spans="2:20" ht="15.75" x14ac:dyDescent="0.25">
      <c r="B9" s="521">
        <v>6</v>
      </c>
      <c r="C9" s="5" t="s">
        <v>208</v>
      </c>
      <c r="D9" s="521">
        <v>0</v>
      </c>
      <c r="E9" s="521">
        <v>0</v>
      </c>
      <c r="F9" s="521">
        <v>1</v>
      </c>
      <c r="G9" s="521">
        <v>1</v>
      </c>
      <c r="H9" s="521">
        <v>0</v>
      </c>
      <c r="I9" s="521">
        <v>1</v>
      </c>
      <c r="J9" s="521">
        <v>1</v>
      </c>
      <c r="K9" s="521">
        <v>0</v>
      </c>
      <c r="L9" s="521">
        <v>1</v>
      </c>
      <c r="M9" s="521">
        <v>1</v>
      </c>
      <c r="N9" s="521">
        <v>0</v>
      </c>
      <c r="O9" s="521">
        <v>1</v>
      </c>
      <c r="P9" s="521">
        <v>1</v>
      </c>
      <c r="Q9" s="521">
        <v>0</v>
      </c>
      <c r="R9" s="521">
        <v>0</v>
      </c>
      <c r="S9" s="521">
        <f t="shared" ref="S9:S15" si="2">SUM(D9:R9)</f>
        <v>8</v>
      </c>
      <c r="T9" s="248">
        <f t="shared" si="1"/>
        <v>53.6</v>
      </c>
    </row>
    <row r="10" spans="2:20" ht="15.75" x14ac:dyDescent="0.25">
      <c r="B10" s="521">
        <v>7</v>
      </c>
      <c r="C10" s="5" t="s">
        <v>209</v>
      </c>
      <c r="D10" s="521">
        <v>0</v>
      </c>
      <c r="E10" s="521">
        <v>1</v>
      </c>
      <c r="F10" s="521">
        <v>1</v>
      </c>
      <c r="G10" s="521">
        <v>0</v>
      </c>
      <c r="H10" s="521">
        <v>0</v>
      </c>
      <c r="I10" s="521">
        <v>0</v>
      </c>
      <c r="J10" s="521">
        <v>1</v>
      </c>
      <c r="K10" s="521">
        <v>1</v>
      </c>
      <c r="L10" s="521">
        <v>1</v>
      </c>
      <c r="M10" s="521">
        <v>1</v>
      </c>
      <c r="N10" s="521">
        <v>1</v>
      </c>
      <c r="O10" s="521">
        <v>1</v>
      </c>
      <c r="P10" s="521">
        <v>1</v>
      </c>
      <c r="Q10" s="521">
        <v>1</v>
      </c>
      <c r="R10" s="521">
        <v>0</v>
      </c>
      <c r="S10" s="521">
        <f t="shared" si="2"/>
        <v>10</v>
      </c>
      <c r="T10" s="248">
        <f t="shared" si="1"/>
        <v>67</v>
      </c>
    </row>
    <row r="11" spans="2:20" ht="15.75" x14ac:dyDescent="0.25">
      <c r="B11" s="521">
        <v>8</v>
      </c>
      <c r="C11" s="5" t="s">
        <v>210</v>
      </c>
      <c r="D11" s="521">
        <v>0</v>
      </c>
      <c r="E11" s="521">
        <v>0</v>
      </c>
      <c r="F11" s="521">
        <v>0</v>
      </c>
      <c r="G11" s="521">
        <v>1</v>
      </c>
      <c r="H11" s="521">
        <v>0</v>
      </c>
      <c r="I11" s="521">
        <v>0</v>
      </c>
      <c r="J11" s="521">
        <v>1</v>
      </c>
      <c r="K11" s="521">
        <v>0</v>
      </c>
      <c r="L11" s="521">
        <v>1</v>
      </c>
      <c r="M11" s="521">
        <v>1</v>
      </c>
      <c r="N11" s="521">
        <v>0</v>
      </c>
      <c r="O11" s="521">
        <v>1</v>
      </c>
      <c r="P11" s="521">
        <v>0</v>
      </c>
      <c r="Q11" s="521">
        <v>1</v>
      </c>
      <c r="R11" s="521">
        <v>0</v>
      </c>
      <c r="S11" s="521">
        <f t="shared" si="2"/>
        <v>6</v>
      </c>
      <c r="T11" s="248">
        <f t="shared" si="1"/>
        <v>40.200000000000003</v>
      </c>
    </row>
    <row r="12" spans="2:20" ht="15.75" x14ac:dyDescent="0.25">
      <c r="B12" s="521">
        <v>9</v>
      </c>
      <c r="C12" s="5" t="s">
        <v>211</v>
      </c>
      <c r="D12" s="521">
        <v>0</v>
      </c>
      <c r="E12" s="521">
        <v>0</v>
      </c>
      <c r="F12" s="521">
        <v>1</v>
      </c>
      <c r="G12" s="521">
        <v>0</v>
      </c>
      <c r="H12" s="521">
        <v>1</v>
      </c>
      <c r="I12" s="521">
        <v>0</v>
      </c>
      <c r="J12" s="521">
        <v>1</v>
      </c>
      <c r="K12" s="521">
        <v>0</v>
      </c>
      <c r="L12" s="521">
        <v>1</v>
      </c>
      <c r="M12" s="521">
        <v>1</v>
      </c>
      <c r="N12" s="521">
        <v>1</v>
      </c>
      <c r="O12" s="521">
        <v>0</v>
      </c>
      <c r="P12" s="521">
        <v>1</v>
      </c>
      <c r="Q12" s="521">
        <v>1</v>
      </c>
      <c r="R12" s="521">
        <v>1</v>
      </c>
      <c r="S12" s="521">
        <f t="shared" si="2"/>
        <v>9</v>
      </c>
      <c r="T12" s="248">
        <f t="shared" si="1"/>
        <v>60.300000000000004</v>
      </c>
    </row>
    <row r="13" spans="2:20" ht="15.75" x14ac:dyDescent="0.25">
      <c r="B13" s="521">
        <v>10</v>
      </c>
      <c r="C13" s="5" t="s">
        <v>212</v>
      </c>
      <c r="D13" s="521">
        <v>0</v>
      </c>
      <c r="E13" s="521">
        <v>1</v>
      </c>
      <c r="F13" s="521">
        <v>0</v>
      </c>
      <c r="G13" s="521">
        <v>1</v>
      </c>
      <c r="H13" s="521">
        <v>1</v>
      </c>
      <c r="I13" s="521">
        <v>1</v>
      </c>
      <c r="J13" s="521">
        <v>1</v>
      </c>
      <c r="K13" s="521">
        <v>1</v>
      </c>
      <c r="L13" s="521">
        <v>1</v>
      </c>
      <c r="M13" s="521">
        <v>0</v>
      </c>
      <c r="N13" s="521">
        <v>1</v>
      </c>
      <c r="O13" s="521">
        <v>1</v>
      </c>
      <c r="P13" s="521">
        <v>0</v>
      </c>
      <c r="Q13" s="521">
        <v>1</v>
      </c>
      <c r="R13" s="521">
        <v>1</v>
      </c>
      <c r="S13" s="521">
        <f t="shared" si="2"/>
        <v>11</v>
      </c>
      <c r="T13" s="248">
        <f t="shared" si="1"/>
        <v>73.7</v>
      </c>
    </row>
    <row r="14" spans="2:20" ht="15.75" x14ac:dyDescent="0.25">
      <c r="B14" s="521">
        <v>11</v>
      </c>
      <c r="C14" s="5" t="s">
        <v>213</v>
      </c>
      <c r="D14" s="521">
        <v>1</v>
      </c>
      <c r="E14" s="521">
        <v>0</v>
      </c>
      <c r="F14" s="521">
        <v>0</v>
      </c>
      <c r="G14" s="521">
        <v>0</v>
      </c>
      <c r="H14" s="521">
        <v>0</v>
      </c>
      <c r="I14" s="521">
        <v>0</v>
      </c>
      <c r="J14" s="521">
        <v>1</v>
      </c>
      <c r="K14" s="521">
        <v>0</v>
      </c>
      <c r="L14" s="521">
        <v>1</v>
      </c>
      <c r="M14" s="521">
        <v>0</v>
      </c>
      <c r="N14" s="521">
        <v>1</v>
      </c>
      <c r="O14" s="521">
        <v>1</v>
      </c>
      <c r="P14" s="521">
        <v>0</v>
      </c>
      <c r="Q14" s="521">
        <v>1</v>
      </c>
      <c r="R14" s="521">
        <v>0</v>
      </c>
      <c r="S14" s="521">
        <f t="shared" si="2"/>
        <v>6</v>
      </c>
      <c r="T14" s="248">
        <f t="shared" si="1"/>
        <v>40.200000000000003</v>
      </c>
    </row>
    <row r="15" spans="2:20" ht="15.75" x14ac:dyDescent="0.25">
      <c r="B15" s="521">
        <v>12</v>
      </c>
      <c r="C15" s="5" t="s">
        <v>214</v>
      </c>
      <c r="D15" s="734">
        <v>1</v>
      </c>
      <c r="E15" s="734">
        <v>1</v>
      </c>
      <c r="F15" s="734">
        <v>0</v>
      </c>
      <c r="G15" s="734">
        <v>0</v>
      </c>
      <c r="H15" s="734">
        <v>1</v>
      </c>
      <c r="I15" s="734">
        <v>0</v>
      </c>
      <c r="J15" s="734">
        <v>1</v>
      </c>
      <c r="K15" s="734">
        <v>1</v>
      </c>
      <c r="L15" s="734">
        <v>1</v>
      </c>
      <c r="M15" s="734">
        <v>1</v>
      </c>
      <c r="N15" s="734">
        <v>1</v>
      </c>
      <c r="O15" s="734">
        <v>1</v>
      </c>
      <c r="P15" s="734">
        <v>0</v>
      </c>
      <c r="Q15" s="734">
        <v>1</v>
      </c>
      <c r="R15" s="734">
        <v>0</v>
      </c>
      <c r="S15" s="734">
        <f t="shared" si="2"/>
        <v>10</v>
      </c>
      <c r="T15" s="735">
        <f t="shared" si="1"/>
        <v>67</v>
      </c>
    </row>
    <row r="16" spans="2:20" ht="15.75" x14ac:dyDescent="0.25">
      <c r="B16" s="521">
        <v>13</v>
      </c>
      <c r="C16" s="5" t="s">
        <v>215</v>
      </c>
      <c r="D16" s="734">
        <v>0</v>
      </c>
      <c r="E16" s="734">
        <v>1</v>
      </c>
      <c r="F16" s="734">
        <v>1</v>
      </c>
      <c r="G16" s="734">
        <v>0</v>
      </c>
      <c r="H16" s="734">
        <v>1</v>
      </c>
      <c r="I16" s="734">
        <v>0</v>
      </c>
      <c r="J16" s="734">
        <v>0</v>
      </c>
      <c r="K16" s="734">
        <v>1</v>
      </c>
      <c r="L16" s="734">
        <v>0</v>
      </c>
      <c r="M16" s="734">
        <v>1</v>
      </c>
      <c r="N16" s="734">
        <v>0</v>
      </c>
      <c r="O16" s="734">
        <v>1</v>
      </c>
      <c r="P16" s="734">
        <v>1</v>
      </c>
      <c r="Q16" s="734">
        <v>1</v>
      </c>
      <c r="R16" s="734">
        <v>1</v>
      </c>
      <c r="S16" s="734">
        <f t="shared" si="0"/>
        <v>9</v>
      </c>
      <c r="T16" s="735">
        <f t="shared" si="1"/>
        <v>60.300000000000004</v>
      </c>
    </row>
    <row r="17" spans="2:20" ht="15.75" x14ac:dyDescent="0.25">
      <c r="B17" s="521">
        <v>14</v>
      </c>
      <c r="C17" s="5" t="s">
        <v>216</v>
      </c>
      <c r="D17" s="734">
        <v>0</v>
      </c>
      <c r="E17" s="734">
        <v>1</v>
      </c>
      <c r="F17" s="734">
        <v>1</v>
      </c>
      <c r="G17" s="734">
        <v>1</v>
      </c>
      <c r="H17" s="734">
        <v>1</v>
      </c>
      <c r="I17" s="734">
        <v>0</v>
      </c>
      <c r="J17" s="734">
        <v>0</v>
      </c>
      <c r="K17" s="734">
        <v>1</v>
      </c>
      <c r="L17" s="734">
        <v>0</v>
      </c>
      <c r="M17" s="734">
        <v>0</v>
      </c>
      <c r="N17" s="734">
        <v>1</v>
      </c>
      <c r="O17" s="734">
        <v>0</v>
      </c>
      <c r="P17" s="734">
        <v>0</v>
      </c>
      <c r="Q17" s="734">
        <v>1</v>
      </c>
      <c r="R17" s="734">
        <v>1</v>
      </c>
      <c r="S17" s="734">
        <f t="shared" si="0"/>
        <v>8</v>
      </c>
      <c r="T17" s="735">
        <f t="shared" si="1"/>
        <v>53.6</v>
      </c>
    </row>
    <row r="18" spans="2:20" ht="15.75" x14ac:dyDescent="0.25">
      <c r="B18" s="521">
        <v>15</v>
      </c>
      <c r="C18" s="5" t="s">
        <v>217</v>
      </c>
      <c r="D18" s="734">
        <v>0</v>
      </c>
      <c r="E18" s="734">
        <v>1</v>
      </c>
      <c r="F18" s="734">
        <v>0</v>
      </c>
      <c r="G18" s="734">
        <v>0</v>
      </c>
      <c r="H18" s="734">
        <v>0</v>
      </c>
      <c r="I18" s="734">
        <v>0</v>
      </c>
      <c r="J18" s="734">
        <v>0</v>
      </c>
      <c r="K18" s="734">
        <v>1</v>
      </c>
      <c r="L18" s="734">
        <v>1</v>
      </c>
      <c r="M18" s="734">
        <v>0</v>
      </c>
      <c r="N18" s="734">
        <v>1</v>
      </c>
      <c r="O18" s="734">
        <v>0</v>
      </c>
      <c r="P18" s="734">
        <v>1</v>
      </c>
      <c r="Q18" s="734">
        <v>1</v>
      </c>
      <c r="R18" s="734">
        <v>0</v>
      </c>
      <c r="S18" s="734">
        <f t="shared" si="0"/>
        <v>6</v>
      </c>
      <c r="T18" s="735">
        <f t="shared" si="1"/>
        <v>40.200000000000003</v>
      </c>
    </row>
    <row r="19" spans="2:20" ht="15.75" x14ac:dyDescent="0.25">
      <c r="B19" s="521">
        <v>16</v>
      </c>
      <c r="C19" s="5" t="s">
        <v>218</v>
      </c>
      <c r="D19" s="734">
        <v>0</v>
      </c>
      <c r="E19" s="734">
        <v>0</v>
      </c>
      <c r="F19" s="734">
        <v>1</v>
      </c>
      <c r="G19" s="734">
        <v>0</v>
      </c>
      <c r="H19" s="734">
        <v>0</v>
      </c>
      <c r="I19" s="734">
        <v>0</v>
      </c>
      <c r="J19" s="734">
        <v>1</v>
      </c>
      <c r="K19" s="734">
        <v>0</v>
      </c>
      <c r="L19" s="734">
        <v>0</v>
      </c>
      <c r="M19" s="734">
        <v>1</v>
      </c>
      <c r="N19" s="734">
        <v>0</v>
      </c>
      <c r="O19" s="734">
        <v>1</v>
      </c>
      <c r="P19" s="734">
        <v>0</v>
      </c>
      <c r="Q19" s="734">
        <v>1</v>
      </c>
      <c r="R19" s="734">
        <v>0</v>
      </c>
      <c r="S19" s="734">
        <f t="shared" si="0"/>
        <v>5</v>
      </c>
      <c r="T19" s="735">
        <f t="shared" si="1"/>
        <v>33.5</v>
      </c>
    </row>
    <row r="20" spans="2:20" ht="15.75" x14ac:dyDescent="0.25">
      <c r="B20" s="521">
        <v>17</v>
      </c>
      <c r="C20" s="5" t="s">
        <v>219</v>
      </c>
      <c r="D20" s="734">
        <v>0</v>
      </c>
      <c r="E20" s="734">
        <v>1</v>
      </c>
      <c r="F20" s="734">
        <v>0</v>
      </c>
      <c r="G20" s="734">
        <v>0</v>
      </c>
      <c r="H20" s="734">
        <v>0</v>
      </c>
      <c r="I20" s="734">
        <v>0</v>
      </c>
      <c r="J20" s="734">
        <v>1</v>
      </c>
      <c r="K20" s="734">
        <v>1</v>
      </c>
      <c r="L20" s="734">
        <v>1</v>
      </c>
      <c r="M20" s="734">
        <v>1</v>
      </c>
      <c r="N20" s="734">
        <v>1</v>
      </c>
      <c r="O20" s="734">
        <v>1</v>
      </c>
      <c r="P20" s="734">
        <v>1</v>
      </c>
      <c r="Q20" s="734">
        <v>1</v>
      </c>
      <c r="R20" s="734">
        <v>1</v>
      </c>
      <c r="S20" s="734">
        <f t="shared" si="0"/>
        <v>10</v>
      </c>
      <c r="T20" s="735">
        <f t="shared" si="1"/>
        <v>67</v>
      </c>
    </row>
    <row r="21" spans="2:20" ht="15.75" x14ac:dyDescent="0.25">
      <c r="B21" s="521">
        <v>18</v>
      </c>
      <c r="C21" s="5" t="s">
        <v>220</v>
      </c>
      <c r="D21" s="734">
        <v>0</v>
      </c>
      <c r="E21" s="734">
        <v>0</v>
      </c>
      <c r="F21" s="734">
        <v>1</v>
      </c>
      <c r="G21" s="734">
        <v>0</v>
      </c>
      <c r="H21" s="734">
        <v>1</v>
      </c>
      <c r="I21" s="734">
        <v>0</v>
      </c>
      <c r="J21" s="734">
        <v>1</v>
      </c>
      <c r="K21" s="734">
        <v>1</v>
      </c>
      <c r="L21" s="734">
        <v>1</v>
      </c>
      <c r="M21" s="734">
        <v>0</v>
      </c>
      <c r="N21" s="734">
        <v>1</v>
      </c>
      <c r="O21" s="734">
        <v>0</v>
      </c>
      <c r="P21" s="734">
        <v>1</v>
      </c>
      <c r="Q21" s="734">
        <v>1</v>
      </c>
      <c r="R21" s="734">
        <v>1</v>
      </c>
      <c r="S21" s="734">
        <f t="shared" si="0"/>
        <v>9</v>
      </c>
      <c r="T21" s="735">
        <f t="shared" si="1"/>
        <v>60.300000000000004</v>
      </c>
    </row>
    <row r="22" spans="2:20" ht="15.75" x14ac:dyDescent="0.25">
      <c r="B22" s="521">
        <v>19</v>
      </c>
      <c r="C22" s="5" t="s">
        <v>221</v>
      </c>
      <c r="D22" s="734">
        <v>0</v>
      </c>
      <c r="E22" s="734">
        <v>0</v>
      </c>
      <c r="F22" s="734">
        <v>0</v>
      </c>
      <c r="G22" s="734">
        <v>0</v>
      </c>
      <c r="H22" s="734">
        <v>0</v>
      </c>
      <c r="I22" s="734">
        <v>1</v>
      </c>
      <c r="J22" s="734">
        <v>1</v>
      </c>
      <c r="K22" s="734">
        <v>0</v>
      </c>
      <c r="L22" s="734">
        <v>1</v>
      </c>
      <c r="M22" s="734">
        <v>1</v>
      </c>
      <c r="N22" s="734">
        <v>0</v>
      </c>
      <c r="O22" s="734">
        <v>1</v>
      </c>
      <c r="P22" s="734">
        <v>0</v>
      </c>
      <c r="Q22" s="734">
        <v>1</v>
      </c>
      <c r="R22" s="734">
        <v>0</v>
      </c>
      <c r="S22" s="734">
        <f t="shared" si="0"/>
        <v>6</v>
      </c>
      <c r="T22" s="735">
        <f t="shared" si="1"/>
        <v>40.200000000000003</v>
      </c>
    </row>
    <row r="23" spans="2:20" ht="15.75" x14ac:dyDescent="0.25">
      <c r="B23" s="521">
        <v>20</v>
      </c>
      <c r="C23" s="5" t="s">
        <v>222</v>
      </c>
      <c r="D23" s="734">
        <v>0</v>
      </c>
      <c r="E23" s="734">
        <v>1</v>
      </c>
      <c r="F23" s="734">
        <v>1</v>
      </c>
      <c r="G23" s="734">
        <v>0</v>
      </c>
      <c r="H23" s="734">
        <v>1</v>
      </c>
      <c r="I23" s="734">
        <v>0</v>
      </c>
      <c r="J23" s="734">
        <v>0</v>
      </c>
      <c r="K23" s="734">
        <v>1</v>
      </c>
      <c r="L23" s="734">
        <v>0</v>
      </c>
      <c r="M23" s="734">
        <v>1</v>
      </c>
      <c r="N23" s="734">
        <v>0</v>
      </c>
      <c r="O23" s="734">
        <v>1</v>
      </c>
      <c r="P23" s="734">
        <v>1</v>
      </c>
      <c r="Q23" s="734">
        <v>1</v>
      </c>
      <c r="R23" s="734">
        <v>1</v>
      </c>
      <c r="S23" s="734">
        <f t="shared" si="0"/>
        <v>9</v>
      </c>
      <c r="T23" s="735">
        <f t="shared" si="1"/>
        <v>60.300000000000004</v>
      </c>
    </row>
    <row r="24" spans="2:20" ht="15.75" x14ac:dyDescent="0.25">
      <c r="B24" s="521">
        <v>21</v>
      </c>
      <c r="C24" s="5" t="s">
        <v>223</v>
      </c>
      <c r="D24" s="734">
        <v>0</v>
      </c>
      <c r="E24" s="734">
        <v>1</v>
      </c>
      <c r="F24" s="734">
        <v>1</v>
      </c>
      <c r="G24" s="734">
        <v>1</v>
      </c>
      <c r="H24" s="734">
        <v>1</v>
      </c>
      <c r="I24" s="734">
        <v>0</v>
      </c>
      <c r="J24" s="734">
        <v>0</v>
      </c>
      <c r="K24" s="734">
        <v>1</v>
      </c>
      <c r="L24" s="734">
        <v>0</v>
      </c>
      <c r="M24" s="734">
        <v>0</v>
      </c>
      <c r="N24" s="734">
        <v>1</v>
      </c>
      <c r="O24" s="734">
        <v>0</v>
      </c>
      <c r="P24" s="734">
        <v>0</v>
      </c>
      <c r="Q24" s="734">
        <v>1</v>
      </c>
      <c r="R24" s="734">
        <v>1</v>
      </c>
      <c r="S24" s="734">
        <f t="shared" si="0"/>
        <v>8</v>
      </c>
      <c r="T24" s="735">
        <f t="shared" si="1"/>
        <v>53.6</v>
      </c>
    </row>
    <row r="25" spans="2:20" ht="15.75" x14ac:dyDescent="0.25">
      <c r="B25" s="521">
        <v>22</v>
      </c>
      <c r="C25" s="5" t="s">
        <v>224</v>
      </c>
      <c r="D25" s="734">
        <v>0</v>
      </c>
      <c r="E25" s="734">
        <v>1</v>
      </c>
      <c r="F25" s="734">
        <v>0</v>
      </c>
      <c r="G25" s="734">
        <v>0</v>
      </c>
      <c r="H25" s="734">
        <v>0</v>
      </c>
      <c r="I25" s="734">
        <v>0</v>
      </c>
      <c r="J25" s="734">
        <v>0</v>
      </c>
      <c r="K25" s="734">
        <v>1</v>
      </c>
      <c r="L25" s="734">
        <v>1</v>
      </c>
      <c r="M25" s="734">
        <v>0</v>
      </c>
      <c r="N25" s="734">
        <v>1</v>
      </c>
      <c r="O25" s="734">
        <v>0</v>
      </c>
      <c r="P25" s="734">
        <v>1</v>
      </c>
      <c r="Q25" s="734">
        <v>1</v>
      </c>
      <c r="R25" s="734">
        <v>0</v>
      </c>
      <c r="S25" s="734">
        <f t="shared" si="0"/>
        <v>6</v>
      </c>
      <c r="T25" s="735">
        <f t="shared" si="1"/>
        <v>40.200000000000003</v>
      </c>
    </row>
    <row r="26" spans="2:20" ht="15.75" x14ac:dyDescent="0.25">
      <c r="B26" s="521">
        <v>23</v>
      </c>
      <c r="C26" s="5" t="s">
        <v>225</v>
      </c>
      <c r="D26" s="734">
        <v>0</v>
      </c>
      <c r="E26" s="734">
        <v>0</v>
      </c>
      <c r="F26" s="734">
        <v>1</v>
      </c>
      <c r="G26" s="734">
        <v>0</v>
      </c>
      <c r="H26" s="734">
        <v>0</v>
      </c>
      <c r="I26" s="734">
        <v>0</v>
      </c>
      <c r="J26" s="734">
        <v>1</v>
      </c>
      <c r="K26" s="734">
        <v>0</v>
      </c>
      <c r="L26" s="734">
        <v>0</v>
      </c>
      <c r="M26" s="734">
        <v>1</v>
      </c>
      <c r="N26" s="734">
        <v>0</v>
      </c>
      <c r="O26" s="734">
        <v>1</v>
      </c>
      <c r="P26" s="734">
        <v>0</v>
      </c>
      <c r="Q26" s="734">
        <v>1</v>
      </c>
      <c r="R26" s="734">
        <v>0</v>
      </c>
      <c r="S26" s="734">
        <f t="shared" si="0"/>
        <v>5</v>
      </c>
      <c r="T26" s="735">
        <f t="shared" si="1"/>
        <v>33.5</v>
      </c>
    </row>
    <row r="27" spans="2:20" ht="15.75" x14ac:dyDescent="0.25">
      <c r="B27" s="521">
        <v>24</v>
      </c>
      <c r="C27" s="5" t="s">
        <v>226</v>
      </c>
      <c r="D27" s="734">
        <v>0</v>
      </c>
      <c r="E27" s="734">
        <v>1</v>
      </c>
      <c r="F27" s="734">
        <v>0</v>
      </c>
      <c r="G27" s="734">
        <v>0</v>
      </c>
      <c r="H27" s="734">
        <v>0</v>
      </c>
      <c r="I27" s="734">
        <v>0</v>
      </c>
      <c r="J27" s="734">
        <v>1</v>
      </c>
      <c r="K27" s="734">
        <v>1</v>
      </c>
      <c r="L27" s="734">
        <v>1</v>
      </c>
      <c r="M27" s="734">
        <v>1</v>
      </c>
      <c r="N27" s="734">
        <v>1</v>
      </c>
      <c r="O27" s="734">
        <v>1</v>
      </c>
      <c r="P27" s="734">
        <v>1</v>
      </c>
      <c r="Q27" s="734">
        <v>1</v>
      </c>
      <c r="R27" s="734">
        <v>1</v>
      </c>
      <c r="S27" s="734">
        <f t="shared" si="0"/>
        <v>10</v>
      </c>
      <c r="T27" s="735">
        <f t="shared" si="1"/>
        <v>67</v>
      </c>
    </row>
    <row r="28" spans="2:20" ht="15.75" x14ac:dyDescent="0.25">
      <c r="B28" s="521">
        <v>25</v>
      </c>
      <c r="C28" s="5" t="s">
        <v>227</v>
      </c>
      <c r="D28" s="734">
        <v>0</v>
      </c>
      <c r="E28" s="734">
        <v>0</v>
      </c>
      <c r="F28" s="734">
        <v>1</v>
      </c>
      <c r="G28" s="734">
        <v>0</v>
      </c>
      <c r="H28" s="734">
        <v>1</v>
      </c>
      <c r="I28" s="734">
        <v>0</v>
      </c>
      <c r="J28" s="734">
        <v>1</v>
      </c>
      <c r="K28" s="734">
        <v>1</v>
      </c>
      <c r="L28" s="734">
        <v>1</v>
      </c>
      <c r="M28" s="734">
        <v>0</v>
      </c>
      <c r="N28" s="734">
        <v>1</v>
      </c>
      <c r="O28" s="734">
        <v>0</v>
      </c>
      <c r="P28" s="734">
        <v>1</v>
      </c>
      <c r="Q28" s="734">
        <v>1</v>
      </c>
      <c r="R28" s="734">
        <v>1</v>
      </c>
      <c r="S28" s="734">
        <f t="shared" si="0"/>
        <v>9</v>
      </c>
      <c r="T28" s="735">
        <f t="shared" si="1"/>
        <v>60.300000000000004</v>
      </c>
    </row>
    <row r="29" spans="2:20" ht="15.75" x14ac:dyDescent="0.25">
      <c r="B29" s="521">
        <v>26</v>
      </c>
      <c r="C29" s="5" t="s">
        <v>228</v>
      </c>
      <c r="D29" s="734">
        <v>0</v>
      </c>
      <c r="E29" s="734">
        <v>0</v>
      </c>
      <c r="F29" s="734">
        <v>0</v>
      </c>
      <c r="G29" s="734">
        <v>0</v>
      </c>
      <c r="H29" s="734">
        <v>0</v>
      </c>
      <c r="I29" s="734">
        <v>1</v>
      </c>
      <c r="J29" s="734">
        <v>1</v>
      </c>
      <c r="K29" s="734">
        <v>0</v>
      </c>
      <c r="L29" s="734">
        <v>1</v>
      </c>
      <c r="M29" s="734">
        <v>1</v>
      </c>
      <c r="N29" s="734">
        <v>0</v>
      </c>
      <c r="O29" s="734">
        <v>1</v>
      </c>
      <c r="P29" s="734">
        <v>0</v>
      </c>
      <c r="Q29" s="734">
        <v>1</v>
      </c>
      <c r="R29" s="734">
        <v>0</v>
      </c>
      <c r="S29" s="734">
        <f t="shared" si="0"/>
        <v>6</v>
      </c>
      <c r="T29" s="735">
        <f t="shared" si="1"/>
        <v>40.200000000000003</v>
      </c>
    </row>
    <row r="30" spans="2:20" ht="15.75" x14ac:dyDescent="0.25">
      <c r="B30" s="521">
        <v>27</v>
      </c>
      <c r="C30" s="5" t="s">
        <v>229</v>
      </c>
      <c r="D30" s="521">
        <v>0</v>
      </c>
      <c r="E30" s="521">
        <v>1</v>
      </c>
      <c r="F30" s="521">
        <v>0</v>
      </c>
      <c r="G30" s="521">
        <v>0</v>
      </c>
      <c r="H30" s="521">
        <v>0</v>
      </c>
      <c r="I30" s="521">
        <v>0</v>
      </c>
      <c r="J30" s="521">
        <v>0</v>
      </c>
      <c r="K30" s="521">
        <v>1</v>
      </c>
      <c r="L30" s="521">
        <v>1</v>
      </c>
      <c r="M30" s="521">
        <v>0</v>
      </c>
      <c r="N30" s="521">
        <v>1</v>
      </c>
      <c r="O30" s="521">
        <v>1</v>
      </c>
      <c r="P30" s="521">
        <v>1</v>
      </c>
      <c r="Q30" s="521">
        <v>0</v>
      </c>
      <c r="R30" s="521">
        <v>1</v>
      </c>
      <c r="S30" s="521">
        <f t="shared" si="0"/>
        <v>7</v>
      </c>
      <c r="T30" s="248">
        <f t="shared" si="1"/>
        <v>46.9</v>
      </c>
    </row>
    <row r="31" spans="2:20" ht="15.75" x14ac:dyDescent="0.25">
      <c r="B31" s="521">
        <v>28</v>
      </c>
      <c r="C31" s="5" t="s">
        <v>230</v>
      </c>
      <c r="D31" s="521">
        <v>1</v>
      </c>
      <c r="E31" s="521">
        <v>1</v>
      </c>
      <c r="F31" s="521">
        <v>0</v>
      </c>
      <c r="G31" s="521">
        <v>0</v>
      </c>
      <c r="H31" s="521">
        <v>1</v>
      </c>
      <c r="I31" s="521">
        <v>0</v>
      </c>
      <c r="J31" s="521">
        <v>1</v>
      </c>
      <c r="K31" s="521">
        <v>1</v>
      </c>
      <c r="L31" s="521">
        <v>1</v>
      </c>
      <c r="M31" s="521">
        <v>1</v>
      </c>
      <c r="N31" s="521">
        <v>1</v>
      </c>
      <c r="O31" s="521">
        <v>1</v>
      </c>
      <c r="P31" s="521">
        <v>0</v>
      </c>
      <c r="Q31" s="521">
        <v>1</v>
      </c>
      <c r="R31" s="521">
        <v>0</v>
      </c>
      <c r="S31" s="521">
        <f t="shared" si="0"/>
        <v>10</v>
      </c>
      <c r="T31" s="248">
        <f t="shared" si="1"/>
        <v>67</v>
      </c>
    </row>
    <row r="32" spans="2:20" ht="15.75" x14ac:dyDescent="0.25">
      <c r="B32" s="521"/>
      <c r="C32" s="8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</row>
    <row r="33" spans="2:20" ht="15.75" x14ac:dyDescent="0.25">
      <c r="B33" s="648" t="s">
        <v>78</v>
      </c>
      <c r="C33" s="648"/>
      <c r="D33" s="648"/>
      <c r="E33" s="648"/>
      <c r="F33" s="648"/>
      <c r="G33" s="648"/>
      <c r="H33" s="648"/>
      <c r="I33" s="648"/>
      <c r="J33" s="648"/>
      <c r="K33" s="648"/>
      <c r="L33" s="648"/>
      <c r="M33" s="648"/>
      <c r="N33" s="648"/>
      <c r="O33" s="648"/>
      <c r="P33" s="648"/>
      <c r="Q33" s="648"/>
      <c r="R33" s="648"/>
      <c r="S33" s="648"/>
      <c r="T33" s="521">
        <f>COUNTIFS(T4:T31,"&gt;=67")</f>
        <v>8</v>
      </c>
    </row>
  </sheetData>
  <mergeCells count="6">
    <mergeCell ref="B2:B3"/>
    <mergeCell ref="C2:C3"/>
    <mergeCell ref="D2:R2"/>
    <mergeCell ref="S2:S3"/>
    <mergeCell ref="T2:T3"/>
    <mergeCell ref="B33:S33"/>
  </mergeCells>
  <pageMargins left="0.7" right="0.7" top="0.75" bottom="0.75" header="0.3" footer="0.3"/>
  <pageSetup paperSize="285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7AC8-A4B2-4FAA-84FF-E9DF58C1A8DF}">
  <dimension ref="A1:S32"/>
  <sheetViews>
    <sheetView workbookViewId="0">
      <selection activeCell="S6" sqref="S6:S30"/>
    </sheetView>
  </sheetViews>
  <sheetFormatPr defaultRowHeight="15" x14ac:dyDescent="0.25"/>
  <cols>
    <col min="2" max="2" width="18.5703125" customWidth="1"/>
    <col min="3" max="17" width="4.7109375" customWidth="1"/>
  </cols>
  <sheetData>
    <row r="1" spans="1:19" x14ac:dyDescent="0.25">
      <c r="A1" t="s">
        <v>596</v>
      </c>
    </row>
    <row r="4" spans="1:19" ht="15.75" x14ac:dyDescent="0.25">
      <c r="A4" s="558" t="s">
        <v>0</v>
      </c>
      <c r="B4" s="526" t="s">
        <v>1</v>
      </c>
      <c r="C4" s="530" t="s">
        <v>6</v>
      </c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2"/>
      <c r="R4" s="526" t="s">
        <v>4</v>
      </c>
      <c r="S4" s="526" t="s">
        <v>3</v>
      </c>
    </row>
    <row r="5" spans="1:19" ht="15.75" x14ac:dyDescent="0.25">
      <c r="A5" s="559"/>
      <c r="B5" s="526"/>
      <c r="C5" s="521">
        <v>1</v>
      </c>
      <c r="D5" s="521">
        <v>2</v>
      </c>
      <c r="E5" s="521">
        <v>3</v>
      </c>
      <c r="F5" s="521">
        <v>4</v>
      </c>
      <c r="G5" s="521">
        <v>5</v>
      </c>
      <c r="H5" s="521">
        <v>6</v>
      </c>
      <c r="I5" s="521">
        <v>7</v>
      </c>
      <c r="J5" s="521">
        <v>8</v>
      </c>
      <c r="K5" s="521">
        <v>9</v>
      </c>
      <c r="L5" s="521">
        <v>10</v>
      </c>
      <c r="M5" s="521">
        <v>11</v>
      </c>
      <c r="N5" s="521">
        <v>12</v>
      </c>
      <c r="O5" s="521">
        <v>13</v>
      </c>
      <c r="P5" s="521">
        <v>14</v>
      </c>
      <c r="Q5" s="521">
        <v>15</v>
      </c>
      <c r="R5" s="526"/>
      <c r="S5" s="526"/>
    </row>
    <row r="6" spans="1:19" ht="15.75" x14ac:dyDescent="0.25">
      <c r="A6" s="521">
        <v>1</v>
      </c>
      <c r="B6" s="22" t="s">
        <v>203</v>
      </c>
      <c r="C6" s="521">
        <v>1</v>
      </c>
      <c r="D6" s="521">
        <v>1</v>
      </c>
      <c r="E6" s="521">
        <v>1</v>
      </c>
      <c r="F6" s="521">
        <v>0</v>
      </c>
      <c r="G6" s="521">
        <v>1</v>
      </c>
      <c r="H6" s="521">
        <v>1</v>
      </c>
      <c r="I6" s="521">
        <v>1</v>
      </c>
      <c r="J6" s="521">
        <v>1</v>
      </c>
      <c r="K6" s="521">
        <v>1</v>
      </c>
      <c r="L6" s="521">
        <v>0</v>
      </c>
      <c r="M6" s="521">
        <v>0</v>
      </c>
      <c r="N6" s="521">
        <v>1</v>
      </c>
      <c r="O6" s="521">
        <v>1</v>
      </c>
      <c r="P6" s="521">
        <v>1</v>
      </c>
      <c r="Q6" s="521">
        <v>0</v>
      </c>
      <c r="R6" s="521">
        <f t="shared" ref="R6:R30" si="0">SUM(C6:Q6)</f>
        <v>11</v>
      </c>
      <c r="S6" s="248">
        <f>R6*6.7</f>
        <v>73.7</v>
      </c>
    </row>
    <row r="7" spans="1:19" ht="15.75" x14ac:dyDescent="0.25">
      <c r="A7" s="521">
        <v>2</v>
      </c>
      <c r="B7" s="22" t="s">
        <v>204</v>
      </c>
      <c r="C7" s="521">
        <v>0</v>
      </c>
      <c r="D7" s="521">
        <v>1</v>
      </c>
      <c r="E7" s="521">
        <v>0</v>
      </c>
      <c r="F7" s="521">
        <v>0</v>
      </c>
      <c r="G7" s="521">
        <v>0</v>
      </c>
      <c r="H7" s="521">
        <v>0</v>
      </c>
      <c r="I7" s="521">
        <v>0</v>
      </c>
      <c r="J7" s="521">
        <v>1</v>
      </c>
      <c r="K7" s="521">
        <v>1</v>
      </c>
      <c r="L7" s="521">
        <v>0</v>
      </c>
      <c r="M7" s="521">
        <v>1</v>
      </c>
      <c r="N7" s="521">
        <v>1</v>
      </c>
      <c r="O7" s="521">
        <v>1</v>
      </c>
      <c r="P7" s="521">
        <v>1</v>
      </c>
      <c r="Q7" s="521">
        <v>0</v>
      </c>
      <c r="R7" s="521">
        <f t="shared" ref="R7:R11" si="1">SUM(C7:Q7)</f>
        <v>7</v>
      </c>
      <c r="S7" s="248">
        <f t="shared" ref="S7:S11" si="2">R7*6.7</f>
        <v>46.9</v>
      </c>
    </row>
    <row r="8" spans="1:19" ht="15.75" x14ac:dyDescent="0.25">
      <c r="A8" s="521">
        <v>3</v>
      </c>
      <c r="B8" s="22" t="s">
        <v>205</v>
      </c>
      <c r="C8" s="521">
        <v>0</v>
      </c>
      <c r="D8" s="521">
        <v>1</v>
      </c>
      <c r="E8" s="521">
        <v>0</v>
      </c>
      <c r="F8" s="521">
        <v>1</v>
      </c>
      <c r="G8" s="521">
        <v>0</v>
      </c>
      <c r="H8" s="521">
        <v>1</v>
      </c>
      <c r="I8" s="521">
        <v>1</v>
      </c>
      <c r="J8" s="521">
        <v>1</v>
      </c>
      <c r="K8" s="521">
        <v>1</v>
      </c>
      <c r="L8" s="521">
        <v>0</v>
      </c>
      <c r="M8" s="521">
        <v>1</v>
      </c>
      <c r="N8" s="521">
        <v>1</v>
      </c>
      <c r="O8" s="521">
        <v>1</v>
      </c>
      <c r="P8" s="521">
        <v>1</v>
      </c>
      <c r="Q8" s="521">
        <v>0</v>
      </c>
      <c r="R8" s="521">
        <f t="shared" si="1"/>
        <v>10</v>
      </c>
      <c r="S8" s="248">
        <f t="shared" si="2"/>
        <v>67</v>
      </c>
    </row>
    <row r="9" spans="1:19" ht="15.75" x14ac:dyDescent="0.25">
      <c r="A9" s="521">
        <v>4</v>
      </c>
      <c r="B9" s="22" t="s">
        <v>206</v>
      </c>
      <c r="C9" s="521">
        <v>0</v>
      </c>
      <c r="D9" s="521">
        <v>0</v>
      </c>
      <c r="E9" s="521">
        <v>0</v>
      </c>
      <c r="F9" s="521">
        <v>0</v>
      </c>
      <c r="G9" s="521">
        <v>1</v>
      </c>
      <c r="H9" s="521">
        <v>1</v>
      </c>
      <c r="I9" s="521">
        <v>1</v>
      </c>
      <c r="J9" s="521">
        <v>1</v>
      </c>
      <c r="K9" s="521">
        <v>1</v>
      </c>
      <c r="L9" s="521">
        <v>0</v>
      </c>
      <c r="M9" s="521">
        <v>1</v>
      </c>
      <c r="N9" s="521">
        <v>1</v>
      </c>
      <c r="O9" s="521">
        <v>1</v>
      </c>
      <c r="P9" s="521">
        <v>1</v>
      </c>
      <c r="Q9" s="521">
        <v>0</v>
      </c>
      <c r="R9" s="521">
        <f t="shared" si="1"/>
        <v>9</v>
      </c>
      <c r="S9" s="248">
        <f t="shared" si="2"/>
        <v>60.300000000000004</v>
      </c>
    </row>
    <row r="10" spans="1:19" ht="15.75" x14ac:dyDescent="0.25">
      <c r="A10" s="521">
        <v>5</v>
      </c>
      <c r="B10" s="22" t="s">
        <v>207</v>
      </c>
      <c r="C10" s="521">
        <v>0</v>
      </c>
      <c r="D10" s="521">
        <v>0</v>
      </c>
      <c r="E10" s="521">
        <v>0</v>
      </c>
      <c r="F10" s="521">
        <v>1</v>
      </c>
      <c r="G10" s="521">
        <v>1</v>
      </c>
      <c r="H10" s="521">
        <v>1</v>
      </c>
      <c r="I10" s="521">
        <v>0</v>
      </c>
      <c r="J10" s="521">
        <v>0</v>
      </c>
      <c r="K10" s="521">
        <v>1</v>
      </c>
      <c r="L10" s="521">
        <v>1</v>
      </c>
      <c r="M10" s="521">
        <v>1</v>
      </c>
      <c r="N10" s="521">
        <v>0</v>
      </c>
      <c r="O10" s="521">
        <v>0</v>
      </c>
      <c r="P10" s="521">
        <v>1</v>
      </c>
      <c r="Q10" s="521">
        <v>0</v>
      </c>
      <c r="R10" s="521">
        <f t="shared" si="1"/>
        <v>7</v>
      </c>
      <c r="S10" s="248">
        <f t="shared" si="2"/>
        <v>46.9</v>
      </c>
    </row>
    <row r="11" spans="1:19" ht="15.75" x14ac:dyDescent="0.25">
      <c r="A11" s="521">
        <v>6</v>
      </c>
      <c r="B11" s="22" t="s">
        <v>208</v>
      </c>
      <c r="C11" s="521">
        <v>0</v>
      </c>
      <c r="D11" s="521">
        <v>0</v>
      </c>
      <c r="E11" s="521">
        <v>0</v>
      </c>
      <c r="F11" s="521">
        <v>1</v>
      </c>
      <c r="G11" s="521">
        <v>1</v>
      </c>
      <c r="H11" s="521">
        <v>1</v>
      </c>
      <c r="I11" s="521">
        <v>1</v>
      </c>
      <c r="J11" s="521">
        <v>1</v>
      </c>
      <c r="K11" s="521">
        <v>1</v>
      </c>
      <c r="L11" s="521">
        <v>0</v>
      </c>
      <c r="M11" s="521">
        <v>1</v>
      </c>
      <c r="N11" s="521">
        <v>0</v>
      </c>
      <c r="O11" s="521">
        <v>1</v>
      </c>
      <c r="P11" s="521">
        <v>1</v>
      </c>
      <c r="Q11" s="521">
        <v>0</v>
      </c>
      <c r="R11" s="521">
        <f t="shared" si="1"/>
        <v>9</v>
      </c>
      <c r="S11" s="248">
        <f t="shared" si="2"/>
        <v>60.300000000000004</v>
      </c>
    </row>
    <row r="12" spans="1:19" ht="15.75" x14ac:dyDescent="0.25">
      <c r="A12" s="521">
        <v>7</v>
      </c>
      <c r="B12" s="22" t="s">
        <v>209</v>
      </c>
      <c r="C12" s="521">
        <v>0</v>
      </c>
      <c r="D12" s="521">
        <v>0</v>
      </c>
      <c r="E12" s="521">
        <v>1</v>
      </c>
      <c r="F12" s="521">
        <v>1</v>
      </c>
      <c r="G12" s="521">
        <v>0</v>
      </c>
      <c r="H12" s="521">
        <v>1</v>
      </c>
      <c r="I12" s="521">
        <v>1</v>
      </c>
      <c r="J12" s="521">
        <v>0</v>
      </c>
      <c r="K12" s="521">
        <v>1</v>
      </c>
      <c r="L12" s="521">
        <v>1</v>
      </c>
      <c r="M12" s="521">
        <v>0</v>
      </c>
      <c r="N12" s="521">
        <v>1</v>
      </c>
      <c r="O12" s="521">
        <v>1</v>
      </c>
      <c r="P12" s="521">
        <v>0</v>
      </c>
      <c r="Q12" s="521">
        <v>0</v>
      </c>
      <c r="R12" s="521">
        <f t="shared" si="0"/>
        <v>8</v>
      </c>
      <c r="S12" s="248">
        <f t="shared" ref="S12:S30" si="3">R12*6.7</f>
        <v>53.6</v>
      </c>
    </row>
    <row r="13" spans="1:19" ht="15.75" x14ac:dyDescent="0.25">
      <c r="A13" s="521">
        <v>8</v>
      </c>
      <c r="B13" s="22" t="s">
        <v>210</v>
      </c>
      <c r="C13" s="521">
        <v>0</v>
      </c>
      <c r="D13" s="521">
        <v>1</v>
      </c>
      <c r="E13" s="521">
        <v>1</v>
      </c>
      <c r="F13" s="521">
        <v>0</v>
      </c>
      <c r="G13" s="521">
        <v>1</v>
      </c>
      <c r="H13" s="521">
        <v>0</v>
      </c>
      <c r="I13" s="521">
        <v>0</v>
      </c>
      <c r="J13" s="521">
        <v>1</v>
      </c>
      <c r="K13" s="521">
        <v>0</v>
      </c>
      <c r="L13" s="521">
        <v>1</v>
      </c>
      <c r="M13" s="521">
        <v>0</v>
      </c>
      <c r="N13" s="521">
        <v>1</v>
      </c>
      <c r="O13" s="521">
        <v>1</v>
      </c>
      <c r="P13" s="521">
        <v>1</v>
      </c>
      <c r="Q13" s="521">
        <v>1</v>
      </c>
      <c r="R13" s="521">
        <f t="shared" ref="R13:R28" si="4">SUM(C13:Q13)</f>
        <v>9</v>
      </c>
      <c r="S13" s="248">
        <f t="shared" ref="S13:S28" si="5">R13*6.7</f>
        <v>60.300000000000004</v>
      </c>
    </row>
    <row r="14" spans="1:19" ht="15.75" x14ac:dyDescent="0.25">
      <c r="A14" s="521">
        <v>9</v>
      </c>
      <c r="B14" s="22" t="s">
        <v>211</v>
      </c>
      <c r="C14" s="521">
        <v>0</v>
      </c>
      <c r="D14" s="521">
        <v>1</v>
      </c>
      <c r="E14" s="521">
        <v>1</v>
      </c>
      <c r="F14" s="521">
        <v>1</v>
      </c>
      <c r="G14" s="521">
        <v>1</v>
      </c>
      <c r="H14" s="521">
        <v>0</v>
      </c>
      <c r="I14" s="521">
        <v>0</v>
      </c>
      <c r="J14" s="521">
        <v>1</v>
      </c>
      <c r="K14" s="521">
        <v>0</v>
      </c>
      <c r="L14" s="521">
        <v>0</v>
      </c>
      <c r="M14" s="521">
        <v>1</v>
      </c>
      <c r="N14" s="521">
        <v>0</v>
      </c>
      <c r="O14" s="521">
        <v>0</v>
      </c>
      <c r="P14" s="521">
        <v>1</v>
      </c>
      <c r="Q14" s="521">
        <v>1</v>
      </c>
      <c r="R14" s="521">
        <f t="shared" si="4"/>
        <v>8</v>
      </c>
      <c r="S14" s="248">
        <f t="shared" si="5"/>
        <v>53.6</v>
      </c>
    </row>
    <row r="15" spans="1:19" ht="15.75" x14ac:dyDescent="0.25">
      <c r="A15" s="521">
        <v>10</v>
      </c>
      <c r="B15" s="22" t="s">
        <v>212</v>
      </c>
      <c r="C15" s="521">
        <v>0</v>
      </c>
      <c r="D15" s="521">
        <v>1</v>
      </c>
      <c r="E15" s="521">
        <v>0</v>
      </c>
      <c r="F15" s="521">
        <v>0</v>
      </c>
      <c r="G15" s="521">
        <v>0</v>
      </c>
      <c r="H15" s="521">
        <v>0</v>
      </c>
      <c r="I15" s="521">
        <v>0</v>
      </c>
      <c r="J15" s="521">
        <v>1</v>
      </c>
      <c r="K15" s="521">
        <v>1</v>
      </c>
      <c r="L15" s="521">
        <v>0</v>
      </c>
      <c r="M15" s="521">
        <v>1</v>
      </c>
      <c r="N15" s="521">
        <v>0</v>
      </c>
      <c r="O15" s="521">
        <v>1</v>
      </c>
      <c r="P15" s="521">
        <v>1</v>
      </c>
      <c r="Q15" s="521">
        <v>0</v>
      </c>
      <c r="R15" s="521">
        <f t="shared" si="4"/>
        <v>6</v>
      </c>
      <c r="S15" s="248">
        <f t="shared" si="5"/>
        <v>40.200000000000003</v>
      </c>
    </row>
    <row r="16" spans="1:19" ht="15.75" x14ac:dyDescent="0.25">
      <c r="A16" s="521">
        <v>11</v>
      </c>
      <c r="B16" s="22" t="s">
        <v>213</v>
      </c>
      <c r="C16" s="521">
        <v>0</v>
      </c>
      <c r="D16" s="521">
        <v>0</v>
      </c>
      <c r="E16" s="521">
        <v>1</v>
      </c>
      <c r="F16" s="521">
        <v>0</v>
      </c>
      <c r="G16" s="521">
        <v>0</v>
      </c>
      <c r="H16" s="521">
        <v>0</v>
      </c>
      <c r="I16" s="521">
        <v>1</v>
      </c>
      <c r="J16" s="521">
        <v>0</v>
      </c>
      <c r="K16" s="521">
        <v>0</v>
      </c>
      <c r="L16" s="521">
        <v>1</v>
      </c>
      <c r="M16" s="521">
        <v>0</v>
      </c>
      <c r="N16" s="521">
        <v>1</v>
      </c>
      <c r="O16" s="521">
        <v>0</v>
      </c>
      <c r="P16" s="521">
        <v>1</v>
      </c>
      <c r="Q16" s="521">
        <v>0</v>
      </c>
      <c r="R16" s="521">
        <f t="shared" si="4"/>
        <v>5</v>
      </c>
      <c r="S16" s="248">
        <f t="shared" si="5"/>
        <v>33.5</v>
      </c>
    </row>
    <row r="17" spans="1:19" ht="15.75" x14ac:dyDescent="0.25">
      <c r="A17" s="521">
        <v>12</v>
      </c>
      <c r="B17" s="22" t="s">
        <v>214</v>
      </c>
      <c r="C17" s="521">
        <v>0</v>
      </c>
      <c r="D17" s="521">
        <v>1</v>
      </c>
      <c r="E17" s="521">
        <v>0</v>
      </c>
      <c r="F17" s="521">
        <v>0</v>
      </c>
      <c r="G17" s="521">
        <v>0</v>
      </c>
      <c r="H17" s="521">
        <v>0</v>
      </c>
      <c r="I17" s="521">
        <v>1</v>
      </c>
      <c r="J17" s="521">
        <v>1</v>
      </c>
      <c r="K17" s="521">
        <v>1</v>
      </c>
      <c r="L17" s="521">
        <v>1</v>
      </c>
      <c r="M17" s="521">
        <v>1</v>
      </c>
      <c r="N17" s="521">
        <v>1</v>
      </c>
      <c r="O17" s="521">
        <v>1</v>
      </c>
      <c r="P17" s="521">
        <v>1</v>
      </c>
      <c r="Q17" s="521">
        <v>1</v>
      </c>
      <c r="R17" s="521">
        <f t="shared" si="4"/>
        <v>10</v>
      </c>
      <c r="S17" s="248">
        <f t="shared" si="5"/>
        <v>67</v>
      </c>
    </row>
    <row r="18" spans="1:19" ht="15.75" x14ac:dyDescent="0.25">
      <c r="A18" s="521">
        <v>13</v>
      </c>
      <c r="B18" s="22" t="s">
        <v>215</v>
      </c>
      <c r="C18" s="521">
        <v>0</v>
      </c>
      <c r="D18" s="521">
        <v>0</v>
      </c>
      <c r="E18" s="521">
        <v>1</v>
      </c>
      <c r="F18" s="521">
        <v>0</v>
      </c>
      <c r="G18" s="521">
        <v>1</v>
      </c>
      <c r="H18" s="521">
        <v>0</v>
      </c>
      <c r="I18" s="521">
        <v>1</v>
      </c>
      <c r="J18" s="521">
        <v>1</v>
      </c>
      <c r="K18" s="521">
        <v>1</v>
      </c>
      <c r="L18" s="521">
        <v>0</v>
      </c>
      <c r="M18" s="521">
        <v>1</v>
      </c>
      <c r="N18" s="521">
        <v>0</v>
      </c>
      <c r="O18" s="521">
        <v>1</v>
      </c>
      <c r="P18" s="521">
        <v>1</v>
      </c>
      <c r="Q18" s="521">
        <v>1</v>
      </c>
      <c r="R18" s="521">
        <f t="shared" si="4"/>
        <v>9</v>
      </c>
      <c r="S18" s="248">
        <f t="shared" si="5"/>
        <v>60.300000000000004</v>
      </c>
    </row>
    <row r="19" spans="1:19" ht="15.75" x14ac:dyDescent="0.25">
      <c r="A19" s="521">
        <v>14</v>
      </c>
      <c r="B19" s="22" t="s">
        <v>216</v>
      </c>
      <c r="C19" s="521">
        <v>0</v>
      </c>
      <c r="D19" s="521">
        <v>0</v>
      </c>
      <c r="E19" s="521">
        <v>0</v>
      </c>
      <c r="F19" s="521">
        <v>0</v>
      </c>
      <c r="G19" s="521">
        <v>0</v>
      </c>
      <c r="H19" s="521">
        <v>1</v>
      </c>
      <c r="I19" s="521">
        <v>1</v>
      </c>
      <c r="J19" s="521">
        <v>0</v>
      </c>
      <c r="K19" s="521">
        <v>1</v>
      </c>
      <c r="L19" s="521">
        <v>1</v>
      </c>
      <c r="M19" s="521">
        <v>0</v>
      </c>
      <c r="N19" s="521">
        <v>1</v>
      </c>
      <c r="O19" s="521">
        <v>0</v>
      </c>
      <c r="P19" s="521">
        <v>1</v>
      </c>
      <c r="Q19" s="521">
        <v>0</v>
      </c>
      <c r="R19" s="521">
        <f t="shared" si="4"/>
        <v>6</v>
      </c>
      <c r="S19" s="248">
        <f t="shared" si="5"/>
        <v>40.200000000000003</v>
      </c>
    </row>
    <row r="20" spans="1:19" ht="15.75" x14ac:dyDescent="0.25">
      <c r="A20" s="521">
        <v>15</v>
      </c>
      <c r="B20" s="22" t="s">
        <v>217</v>
      </c>
      <c r="C20" s="521">
        <v>0</v>
      </c>
      <c r="D20" s="521">
        <v>1</v>
      </c>
      <c r="E20" s="521">
        <v>0</v>
      </c>
      <c r="F20" s="521">
        <v>0</v>
      </c>
      <c r="G20" s="521">
        <v>0</v>
      </c>
      <c r="H20" s="521">
        <v>0</v>
      </c>
      <c r="I20" s="521">
        <v>0</v>
      </c>
      <c r="J20" s="521">
        <v>1</v>
      </c>
      <c r="K20" s="521">
        <v>1</v>
      </c>
      <c r="L20" s="521">
        <v>0</v>
      </c>
      <c r="M20" s="521">
        <v>1</v>
      </c>
      <c r="N20" s="521">
        <v>1</v>
      </c>
      <c r="O20" s="521">
        <v>1</v>
      </c>
      <c r="P20" s="521">
        <v>0</v>
      </c>
      <c r="Q20" s="521">
        <v>1</v>
      </c>
      <c r="R20" s="521">
        <f t="shared" si="4"/>
        <v>7</v>
      </c>
      <c r="S20" s="248">
        <f t="shared" si="5"/>
        <v>46.9</v>
      </c>
    </row>
    <row r="21" spans="1:19" ht="15.75" x14ac:dyDescent="0.25">
      <c r="A21" s="521">
        <v>16</v>
      </c>
      <c r="B21" s="22" t="s">
        <v>218</v>
      </c>
      <c r="C21" s="521">
        <v>0</v>
      </c>
      <c r="D21" s="521">
        <v>1</v>
      </c>
      <c r="E21" s="521">
        <v>1</v>
      </c>
      <c r="F21" s="521">
        <v>0</v>
      </c>
      <c r="G21" s="521">
        <v>1</v>
      </c>
      <c r="H21" s="521">
        <v>0</v>
      </c>
      <c r="I21" s="521">
        <v>0</v>
      </c>
      <c r="J21" s="521">
        <v>1</v>
      </c>
      <c r="K21" s="521">
        <v>0</v>
      </c>
      <c r="L21" s="521">
        <v>1</v>
      </c>
      <c r="M21" s="521">
        <v>0</v>
      </c>
      <c r="N21" s="521">
        <v>1</v>
      </c>
      <c r="O21" s="521">
        <v>1</v>
      </c>
      <c r="P21" s="521">
        <v>1</v>
      </c>
      <c r="Q21" s="521">
        <v>1</v>
      </c>
      <c r="R21" s="521">
        <f t="shared" si="4"/>
        <v>9</v>
      </c>
      <c r="S21" s="248">
        <f t="shared" si="5"/>
        <v>60.300000000000004</v>
      </c>
    </row>
    <row r="22" spans="1:19" ht="15.75" x14ac:dyDescent="0.25">
      <c r="A22" s="521">
        <v>17</v>
      </c>
      <c r="B22" s="22" t="s">
        <v>219</v>
      </c>
      <c r="C22" s="521">
        <v>1</v>
      </c>
      <c r="D22" s="521">
        <v>1</v>
      </c>
      <c r="E22" s="521">
        <v>1</v>
      </c>
      <c r="F22" s="521">
        <v>0</v>
      </c>
      <c r="G22" s="521">
        <v>1</v>
      </c>
      <c r="H22" s="521">
        <v>1</v>
      </c>
      <c r="I22" s="521">
        <v>1</v>
      </c>
      <c r="J22" s="521">
        <v>1</v>
      </c>
      <c r="K22" s="521">
        <v>1</v>
      </c>
      <c r="L22" s="521">
        <v>0</v>
      </c>
      <c r="M22" s="521">
        <v>0</v>
      </c>
      <c r="N22" s="521">
        <v>1</v>
      </c>
      <c r="O22" s="521">
        <v>1</v>
      </c>
      <c r="P22" s="521">
        <v>1</v>
      </c>
      <c r="Q22" s="521">
        <v>0</v>
      </c>
      <c r="R22" s="521">
        <f t="shared" si="4"/>
        <v>11</v>
      </c>
      <c r="S22" s="248">
        <f t="shared" si="5"/>
        <v>73.7</v>
      </c>
    </row>
    <row r="23" spans="1:19" ht="15.75" x14ac:dyDescent="0.25">
      <c r="A23" s="521">
        <v>18</v>
      </c>
      <c r="B23" s="22" t="s">
        <v>220</v>
      </c>
      <c r="C23" s="521">
        <v>1</v>
      </c>
      <c r="D23" s="521">
        <v>1</v>
      </c>
      <c r="E23" s="521">
        <v>1</v>
      </c>
      <c r="F23" s="521">
        <v>1</v>
      </c>
      <c r="G23" s="521">
        <v>0</v>
      </c>
      <c r="H23" s="521">
        <v>0</v>
      </c>
      <c r="I23" s="521">
        <v>0</v>
      </c>
      <c r="J23" s="521">
        <v>0</v>
      </c>
      <c r="K23" s="521">
        <v>0</v>
      </c>
      <c r="L23" s="521">
        <v>0</v>
      </c>
      <c r="M23" s="521">
        <v>1</v>
      </c>
      <c r="N23" s="521">
        <v>1</v>
      </c>
      <c r="O23" s="521">
        <v>1</v>
      </c>
      <c r="P23" s="521">
        <v>0</v>
      </c>
      <c r="Q23" s="521">
        <v>1</v>
      </c>
      <c r="R23" s="521">
        <f t="shared" si="4"/>
        <v>8</v>
      </c>
      <c r="S23" s="248">
        <f t="shared" si="5"/>
        <v>53.6</v>
      </c>
    </row>
    <row r="24" spans="1:19" ht="15.75" x14ac:dyDescent="0.25">
      <c r="A24" s="521">
        <v>19</v>
      </c>
      <c r="B24" s="22" t="s">
        <v>221</v>
      </c>
      <c r="C24" s="521">
        <v>0</v>
      </c>
      <c r="D24" s="521">
        <v>0</v>
      </c>
      <c r="E24" s="521">
        <v>0</v>
      </c>
      <c r="F24" s="521">
        <v>1</v>
      </c>
      <c r="G24" s="521">
        <v>0</v>
      </c>
      <c r="H24" s="521">
        <v>1</v>
      </c>
      <c r="I24" s="521">
        <v>0</v>
      </c>
      <c r="J24" s="521">
        <v>0</v>
      </c>
      <c r="K24" s="521">
        <v>1</v>
      </c>
      <c r="L24" s="521">
        <v>1</v>
      </c>
      <c r="M24" s="521">
        <v>1</v>
      </c>
      <c r="N24" s="521">
        <v>0</v>
      </c>
      <c r="O24" s="521">
        <v>0</v>
      </c>
      <c r="P24" s="521">
        <v>1</v>
      </c>
      <c r="Q24" s="521">
        <v>1</v>
      </c>
      <c r="R24" s="521">
        <f t="shared" si="4"/>
        <v>7</v>
      </c>
      <c r="S24" s="248">
        <f t="shared" si="5"/>
        <v>46.9</v>
      </c>
    </row>
    <row r="25" spans="1:19" ht="15.75" x14ac:dyDescent="0.25">
      <c r="A25" s="521">
        <v>20</v>
      </c>
      <c r="B25" s="22" t="s">
        <v>222</v>
      </c>
      <c r="C25" s="521">
        <v>0</v>
      </c>
      <c r="D25" s="521">
        <v>1</v>
      </c>
      <c r="E25" s="521">
        <v>0</v>
      </c>
      <c r="F25" s="521">
        <v>0</v>
      </c>
      <c r="G25" s="521">
        <v>0</v>
      </c>
      <c r="H25" s="521">
        <v>0</v>
      </c>
      <c r="I25" s="521">
        <v>0</v>
      </c>
      <c r="J25" s="521">
        <v>1</v>
      </c>
      <c r="K25" s="521">
        <v>1</v>
      </c>
      <c r="L25" s="521">
        <v>1</v>
      </c>
      <c r="M25" s="521">
        <v>1</v>
      </c>
      <c r="N25" s="521">
        <v>1</v>
      </c>
      <c r="O25" s="521">
        <v>1</v>
      </c>
      <c r="P25" s="521">
        <v>1</v>
      </c>
      <c r="Q25" s="521">
        <v>0</v>
      </c>
      <c r="R25" s="521">
        <f t="shared" si="4"/>
        <v>8</v>
      </c>
      <c r="S25" s="248">
        <f t="shared" si="5"/>
        <v>53.6</v>
      </c>
    </row>
    <row r="26" spans="1:19" ht="15.75" x14ac:dyDescent="0.25">
      <c r="A26" s="521">
        <v>21</v>
      </c>
      <c r="B26" s="22" t="s">
        <v>223</v>
      </c>
      <c r="C26" s="521">
        <v>0</v>
      </c>
      <c r="D26" s="521">
        <v>1</v>
      </c>
      <c r="E26" s="521">
        <v>0</v>
      </c>
      <c r="F26" s="521">
        <v>0</v>
      </c>
      <c r="G26" s="521">
        <v>0</v>
      </c>
      <c r="H26" s="521">
        <v>1</v>
      </c>
      <c r="I26" s="521">
        <v>1</v>
      </c>
      <c r="J26" s="521">
        <v>1</v>
      </c>
      <c r="K26" s="521">
        <v>1</v>
      </c>
      <c r="L26" s="521">
        <v>1</v>
      </c>
      <c r="M26" s="521">
        <v>1</v>
      </c>
      <c r="N26" s="521">
        <v>1</v>
      </c>
      <c r="O26" s="521">
        <v>0</v>
      </c>
      <c r="P26" s="521">
        <v>1</v>
      </c>
      <c r="Q26" s="521">
        <v>1</v>
      </c>
      <c r="R26" s="521">
        <f t="shared" si="4"/>
        <v>10</v>
      </c>
      <c r="S26" s="248">
        <f t="shared" si="5"/>
        <v>67</v>
      </c>
    </row>
    <row r="27" spans="1:19" ht="15.75" x14ac:dyDescent="0.25">
      <c r="A27" s="521">
        <v>22</v>
      </c>
      <c r="B27" s="22" t="s">
        <v>224</v>
      </c>
      <c r="C27" s="521">
        <v>0</v>
      </c>
      <c r="D27" s="521">
        <v>1</v>
      </c>
      <c r="E27" s="521">
        <v>0</v>
      </c>
      <c r="F27" s="521">
        <v>0</v>
      </c>
      <c r="G27" s="521">
        <v>1</v>
      </c>
      <c r="H27" s="521">
        <v>1</v>
      </c>
      <c r="I27" s="521">
        <v>0</v>
      </c>
      <c r="J27" s="521">
        <v>1</v>
      </c>
      <c r="K27" s="521">
        <v>1</v>
      </c>
      <c r="L27" s="521">
        <v>1</v>
      </c>
      <c r="M27" s="521">
        <v>1</v>
      </c>
      <c r="N27" s="521">
        <v>1</v>
      </c>
      <c r="O27" s="521">
        <v>1</v>
      </c>
      <c r="P27" s="521">
        <v>1</v>
      </c>
      <c r="Q27" s="521">
        <v>1</v>
      </c>
      <c r="R27" s="521">
        <f t="shared" si="4"/>
        <v>11</v>
      </c>
      <c r="S27" s="248">
        <f t="shared" si="5"/>
        <v>73.7</v>
      </c>
    </row>
    <row r="28" spans="1:19" ht="15.75" x14ac:dyDescent="0.25">
      <c r="A28" s="521">
        <v>23</v>
      </c>
      <c r="B28" s="22" t="s">
        <v>225</v>
      </c>
      <c r="C28" s="521">
        <v>0</v>
      </c>
      <c r="D28" s="521">
        <v>0</v>
      </c>
      <c r="E28" s="521">
        <v>1</v>
      </c>
      <c r="F28" s="521">
        <v>1</v>
      </c>
      <c r="G28" s="521">
        <v>0</v>
      </c>
      <c r="H28" s="521">
        <v>1</v>
      </c>
      <c r="I28" s="521">
        <v>1</v>
      </c>
      <c r="J28" s="521">
        <v>0</v>
      </c>
      <c r="K28" s="521">
        <v>1</v>
      </c>
      <c r="L28" s="521">
        <v>1</v>
      </c>
      <c r="M28" s="521">
        <v>0</v>
      </c>
      <c r="N28" s="521">
        <v>1</v>
      </c>
      <c r="O28" s="521">
        <v>1</v>
      </c>
      <c r="P28" s="521">
        <v>0</v>
      </c>
      <c r="Q28" s="521">
        <v>0</v>
      </c>
      <c r="R28" s="521">
        <f t="shared" si="4"/>
        <v>8</v>
      </c>
      <c r="S28" s="248">
        <f t="shared" si="5"/>
        <v>53.6</v>
      </c>
    </row>
    <row r="29" spans="1:19" ht="15.75" x14ac:dyDescent="0.25">
      <c r="A29" s="521">
        <v>24</v>
      </c>
      <c r="B29" s="22" t="s">
        <v>226</v>
      </c>
      <c r="C29" s="521">
        <v>1</v>
      </c>
      <c r="D29" s="521">
        <v>1</v>
      </c>
      <c r="E29" s="521">
        <v>1</v>
      </c>
      <c r="F29" s="521">
        <v>0</v>
      </c>
      <c r="G29" s="521">
        <v>1</v>
      </c>
      <c r="H29" s="521">
        <v>1</v>
      </c>
      <c r="I29" s="521">
        <v>1</v>
      </c>
      <c r="J29" s="521">
        <v>1</v>
      </c>
      <c r="K29" s="521">
        <v>1</v>
      </c>
      <c r="L29" s="521">
        <v>0</v>
      </c>
      <c r="M29" s="521">
        <v>0</v>
      </c>
      <c r="N29" s="521">
        <v>1</v>
      </c>
      <c r="O29" s="521">
        <v>1</v>
      </c>
      <c r="P29" s="521">
        <v>1</v>
      </c>
      <c r="Q29" s="521">
        <v>0</v>
      </c>
      <c r="R29" s="521">
        <f t="shared" si="0"/>
        <v>11</v>
      </c>
      <c r="S29" s="248">
        <f t="shared" si="3"/>
        <v>73.7</v>
      </c>
    </row>
    <row r="30" spans="1:19" ht="15.75" x14ac:dyDescent="0.25">
      <c r="A30" s="521">
        <v>25</v>
      </c>
      <c r="B30" s="22" t="s">
        <v>227</v>
      </c>
      <c r="C30" s="521">
        <v>1</v>
      </c>
      <c r="D30" s="521">
        <v>1</v>
      </c>
      <c r="E30" s="521">
        <v>1</v>
      </c>
      <c r="F30" s="521">
        <v>1</v>
      </c>
      <c r="G30" s="521">
        <v>0</v>
      </c>
      <c r="H30" s="521">
        <v>0</v>
      </c>
      <c r="I30" s="521">
        <v>0</v>
      </c>
      <c r="J30" s="521">
        <v>0</v>
      </c>
      <c r="K30" s="521">
        <v>0</v>
      </c>
      <c r="L30" s="521">
        <v>0</v>
      </c>
      <c r="M30" s="521">
        <v>1</v>
      </c>
      <c r="N30" s="521">
        <v>1</v>
      </c>
      <c r="O30" s="521">
        <v>1</v>
      </c>
      <c r="P30" s="521">
        <v>0</v>
      </c>
      <c r="Q30" s="521">
        <v>1</v>
      </c>
      <c r="R30" s="521">
        <f t="shared" si="0"/>
        <v>8</v>
      </c>
      <c r="S30" s="248">
        <f t="shared" si="3"/>
        <v>53.6</v>
      </c>
    </row>
    <row r="31" spans="1:19" ht="15.75" x14ac:dyDescent="0.25">
      <c r="A31" s="521"/>
      <c r="B31" s="23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</row>
    <row r="32" spans="1:19" ht="15.75" x14ac:dyDescent="0.25">
      <c r="A32" s="651" t="s">
        <v>79</v>
      </c>
      <c r="B32" s="651"/>
      <c r="C32" s="651"/>
      <c r="D32" s="651"/>
      <c r="E32" s="651"/>
      <c r="F32" s="651"/>
      <c r="G32" s="651"/>
      <c r="H32" s="651"/>
      <c r="I32" s="651"/>
      <c r="J32" s="651"/>
      <c r="K32" s="651"/>
      <c r="L32" s="651"/>
      <c r="M32" s="651"/>
      <c r="N32" s="651"/>
      <c r="O32" s="651"/>
      <c r="P32" s="651"/>
      <c r="Q32" s="651"/>
      <c r="R32" s="651"/>
      <c r="S32" s="522">
        <f>COUNTIFS(S6:S31,"&gt;=65")</f>
        <v>7</v>
      </c>
    </row>
  </sheetData>
  <mergeCells count="6">
    <mergeCell ref="A4:A5"/>
    <mergeCell ref="C4:Q4"/>
    <mergeCell ref="R4:R5"/>
    <mergeCell ref="A32:R32"/>
    <mergeCell ref="B4:B5"/>
    <mergeCell ref="S4:S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097BB-18E7-4F83-BFF4-BC4C6EF1C060}">
  <dimension ref="A1:AQ35"/>
  <sheetViews>
    <sheetView zoomScale="96" zoomScaleNormal="96" workbookViewId="0">
      <selection activeCell="V15" sqref="V15"/>
    </sheetView>
  </sheetViews>
  <sheetFormatPr defaultRowHeight="15.75" x14ac:dyDescent="0.25"/>
  <cols>
    <col min="1" max="1" width="5.28515625" style="4" customWidth="1"/>
    <col min="2" max="2" width="14.28515625" style="4" customWidth="1"/>
    <col min="3" max="17" width="3.7109375" style="4" customWidth="1"/>
    <col min="18" max="18" width="7.28515625" style="4" customWidth="1"/>
    <col min="19" max="19" width="7" style="4" customWidth="1"/>
    <col min="20" max="20" width="6.140625" style="4" customWidth="1"/>
    <col min="21" max="21" width="4.140625" style="4" customWidth="1"/>
    <col min="22" max="22" width="5.42578125" style="4" customWidth="1"/>
    <col min="23" max="23" width="6" style="4" customWidth="1"/>
    <col min="24" max="24" width="13.42578125" style="4" customWidth="1"/>
    <col min="25" max="39" width="3.7109375" style="4" customWidth="1"/>
    <col min="40" max="40" width="7.7109375" style="4" customWidth="1"/>
    <col min="41" max="41" width="7.85546875" style="4" customWidth="1"/>
    <col min="42" max="16384" width="9.140625" style="4"/>
  </cols>
  <sheetData>
    <row r="1" spans="1:43" x14ac:dyDescent="0.25">
      <c r="A1" s="649" t="s">
        <v>232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W1" s="649" t="s">
        <v>528</v>
      </c>
      <c r="X1" s="649"/>
      <c r="Y1" s="649"/>
      <c r="Z1" s="649"/>
      <c r="AA1" s="649"/>
      <c r="AB1" s="649"/>
      <c r="AC1" s="649"/>
      <c r="AD1" s="649"/>
      <c r="AE1" s="649"/>
      <c r="AF1" s="649"/>
      <c r="AG1" s="649"/>
      <c r="AH1" s="649"/>
      <c r="AI1" s="649"/>
      <c r="AJ1" s="649"/>
      <c r="AK1" s="649"/>
      <c r="AL1" s="649"/>
      <c r="AM1" s="649"/>
      <c r="AN1" s="649"/>
      <c r="AO1" s="649"/>
    </row>
    <row r="2" spans="1:43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</row>
    <row r="3" spans="1:43" x14ac:dyDescent="0.25">
      <c r="R3" s="4" t="s">
        <v>202</v>
      </c>
    </row>
    <row r="4" spans="1:43" x14ac:dyDescent="0.25">
      <c r="A4" s="558" t="s">
        <v>0</v>
      </c>
      <c r="B4" s="526" t="s">
        <v>1</v>
      </c>
      <c r="C4" s="530" t="s">
        <v>6</v>
      </c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2"/>
      <c r="R4" s="526" t="s">
        <v>4</v>
      </c>
      <c r="S4" s="526" t="s">
        <v>3</v>
      </c>
      <c r="W4" s="558" t="s">
        <v>0</v>
      </c>
      <c r="X4" s="526" t="s">
        <v>1</v>
      </c>
      <c r="Y4" s="526" t="s">
        <v>6</v>
      </c>
      <c r="Z4" s="526"/>
      <c r="AA4" s="526"/>
      <c r="AB4" s="526"/>
      <c r="AC4" s="526"/>
      <c r="AD4" s="526"/>
      <c r="AE4" s="526"/>
      <c r="AF4" s="526"/>
      <c r="AG4" s="526"/>
      <c r="AH4" s="526"/>
      <c r="AI4" s="526"/>
      <c r="AJ4" s="526"/>
      <c r="AK4" s="526"/>
      <c r="AL4" s="526"/>
      <c r="AM4" s="526"/>
      <c r="AN4" s="526" t="s">
        <v>4</v>
      </c>
      <c r="AO4" s="526" t="s">
        <v>3</v>
      </c>
      <c r="AQ4" s="4" t="s">
        <v>529</v>
      </c>
    </row>
    <row r="5" spans="1:43" x14ac:dyDescent="0.25">
      <c r="A5" s="559"/>
      <c r="B5" s="526"/>
      <c r="C5" s="68">
        <v>1</v>
      </c>
      <c r="D5" s="68">
        <v>2</v>
      </c>
      <c r="E5" s="68">
        <v>3</v>
      </c>
      <c r="F5" s="68">
        <v>4</v>
      </c>
      <c r="G5" s="68">
        <v>5</v>
      </c>
      <c r="H5" s="68">
        <v>6</v>
      </c>
      <c r="I5" s="68">
        <v>7</v>
      </c>
      <c r="J5" s="68">
        <v>8</v>
      </c>
      <c r="K5" s="68">
        <v>9</v>
      </c>
      <c r="L5" s="68">
        <v>10</v>
      </c>
      <c r="M5" s="68">
        <v>11</v>
      </c>
      <c r="N5" s="68">
        <v>12</v>
      </c>
      <c r="O5" s="68">
        <v>13</v>
      </c>
      <c r="P5" s="68">
        <v>14</v>
      </c>
      <c r="Q5" s="68">
        <v>15</v>
      </c>
      <c r="R5" s="526"/>
      <c r="S5" s="526"/>
      <c r="W5" s="559"/>
      <c r="X5" s="526"/>
      <c r="Y5" s="78">
        <v>1</v>
      </c>
      <c r="Z5" s="78">
        <v>2</v>
      </c>
      <c r="AA5" s="78">
        <v>3</v>
      </c>
      <c r="AB5" s="78">
        <v>4</v>
      </c>
      <c r="AC5" s="78">
        <v>5</v>
      </c>
      <c r="AD5" s="78">
        <v>6</v>
      </c>
      <c r="AE5" s="78">
        <v>7</v>
      </c>
      <c r="AF5" s="78">
        <v>8</v>
      </c>
      <c r="AG5" s="78">
        <v>9</v>
      </c>
      <c r="AH5" s="78">
        <v>10</v>
      </c>
      <c r="AI5" s="78">
        <v>11</v>
      </c>
      <c r="AJ5" s="78">
        <v>12</v>
      </c>
      <c r="AK5" s="78">
        <v>13</v>
      </c>
      <c r="AL5" s="78">
        <v>14</v>
      </c>
      <c r="AM5" s="78">
        <v>15</v>
      </c>
      <c r="AN5" s="526"/>
      <c r="AO5" s="526"/>
    </row>
    <row r="6" spans="1:43" ht="15" customHeight="1" x14ac:dyDescent="0.25">
      <c r="A6" s="68">
        <v>1</v>
      </c>
      <c r="B6" s="22" t="s">
        <v>203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1</v>
      </c>
      <c r="I6" s="68">
        <v>1</v>
      </c>
      <c r="J6" s="68">
        <v>0</v>
      </c>
      <c r="K6" s="68">
        <v>1</v>
      </c>
      <c r="L6" s="68">
        <v>0</v>
      </c>
      <c r="M6" s="68">
        <v>0</v>
      </c>
      <c r="N6" s="68">
        <v>1</v>
      </c>
      <c r="O6" s="68">
        <v>0</v>
      </c>
      <c r="P6" s="68">
        <v>1</v>
      </c>
      <c r="Q6" s="68">
        <v>1</v>
      </c>
      <c r="R6" s="68">
        <f t="shared" ref="R6:R33" si="0">SUM(C6:Q6)</f>
        <v>6</v>
      </c>
      <c r="S6" s="248">
        <f>R6*6.7</f>
        <v>40.200000000000003</v>
      </c>
      <c r="W6" s="68">
        <v>1</v>
      </c>
      <c r="X6" s="22" t="s">
        <v>203</v>
      </c>
      <c r="Y6" s="68">
        <v>0</v>
      </c>
      <c r="Z6" s="68">
        <v>0</v>
      </c>
      <c r="AA6" s="68">
        <v>1</v>
      </c>
      <c r="AB6" s="68">
        <v>0</v>
      </c>
      <c r="AC6" s="68">
        <v>1</v>
      </c>
      <c r="AD6" s="68">
        <v>0</v>
      </c>
      <c r="AE6" s="392">
        <v>0</v>
      </c>
      <c r="AF6" s="68">
        <v>1</v>
      </c>
      <c r="AG6" s="68">
        <v>1</v>
      </c>
      <c r="AH6" s="68">
        <v>1</v>
      </c>
      <c r="AI6" s="68">
        <v>1</v>
      </c>
      <c r="AJ6" s="68">
        <v>1</v>
      </c>
      <c r="AK6" s="68">
        <v>1</v>
      </c>
      <c r="AL6" s="68">
        <v>1</v>
      </c>
      <c r="AM6" s="68">
        <v>0</v>
      </c>
      <c r="AN6" s="68">
        <f t="shared" ref="AN6:AN33" si="1">SUM(Y6:AM6)</f>
        <v>9</v>
      </c>
      <c r="AO6" s="248">
        <f>AN6*6.7</f>
        <v>60.300000000000004</v>
      </c>
      <c r="AQ6" s="401">
        <v>67</v>
      </c>
    </row>
    <row r="7" spans="1:43" ht="15" customHeight="1" x14ac:dyDescent="0.25">
      <c r="A7" s="68">
        <v>2</v>
      </c>
      <c r="B7" s="22" t="s">
        <v>204</v>
      </c>
      <c r="C7" s="68">
        <v>0</v>
      </c>
      <c r="D7" s="68">
        <v>1</v>
      </c>
      <c r="E7" s="68">
        <v>0</v>
      </c>
      <c r="F7" s="68">
        <v>0</v>
      </c>
      <c r="G7" s="68">
        <v>1</v>
      </c>
      <c r="H7" s="68">
        <v>0</v>
      </c>
      <c r="I7" s="68">
        <v>0</v>
      </c>
      <c r="J7" s="68">
        <v>1</v>
      </c>
      <c r="K7" s="68">
        <v>1</v>
      </c>
      <c r="L7" s="68">
        <v>0</v>
      </c>
      <c r="M7" s="68">
        <v>1</v>
      </c>
      <c r="N7" s="68">
        <v>1</v>
      </c>
      <c r="O7" s="68">
        <v>1</v>
      </c>
      <c r="P7" s="68">
        <v>1</v>
      </c>
      <c r="Q7" s="68">
        <v>0</v>
      </c>
      <c r="R7" s="68">
        <f t="shared" si="0"/>
        <v>8</v>
      </c>
      <c r="S7" s="248">
        <f t="shared" ref="S7:S33" si="2">R7*6.7</f>
        <v>53.6</v>
      </c>
      <c r="W7" s="68">
        <v>2</v>
      </c>
      <c r="X7" s="22" t="s">
        <v>204</v>
      </c>
      <c r="Y7" s="68">
        <v>1</v>
      </c>
      <c r="Z7" s="68">
        <v>1</v>
      </c>
      <c r="AA7" s="68">
        <v>0</v>
      </c>
      <c r="AB7" s="68">
        <v>1</v>
      </c>
      <c r="AC7" s="68">
        <v>0</v>
      </c>
      <c r="AD7" s="68">
        <v>1</v>
      </c>
      <c r="AE7" s="68">
        <v>1</v>
      </c>
      <c r="AF7" s="68">
        <v>1</v>
      </c>
      <c r="AG7" s="68">
        <v>0</v>
      </c>
      <c r="AH7" s="68">
        <v>1</v>
      </c>
      <c r="AI7" s="68">
        <v>1</v>
      </c>
      <c r="AJ7" s="68">
        <v>0</v>
      </c>
      <c r="AK7" s="68">
        <v>1</v>
      </c>
      <c r="AL7" s="68">
        <v>0</v>
      </c>
      <c r="AM7" s="68">
        <v>1</v>
      </c>
      <c r="AN7" s="68">
        <f t="shared" si="1"/>
        <v>10</v>
      </c>
      <c r="AO7" s="248">
        <f t="shared" ref="AO7:AO33" si="3">AN7*6.7</f>
        <v>67</v>
      </c>
      <c r="AQ7" s="401">
        <v>73.7</v>
      </c>
    </row>
    <row r="8" spans="1:43" ht="15" customHeight="1" x14ac:dyDescent="0.25">
      <c r="A8" s="68">
        <v>3</v>
      </c>
      <c r="B8" s="22" t="s">
        <v>205</v>
      </c>
      <c r="C8" s="68">
        <v>0</v>
      </c>
      <c r="D8" s="68">
        <v>0</v>
      </c>
      <c r="E8" s="68">
        <v>1</v>
      </c>
      <c r="F8" s="68">
        <v>0</v>
      </c>
      <c r="G8" s="68">
        <v>1</v>
      </c>
      <c r="H8" s="68">
        <v>1</v>
      </c>
      <c r="I8" s="68">
        <v>0</v>
      </c>
      <c r="J8" s="68">
        <v>1</v>
      </c>
      <c r="K8" s="68">
        <v>0</v>
      </c>
      <c r="L8" s="68">
        <v>1</v>
      </c>
      <c r="M8" s="68">
        <v>1</v>
      </c>
      <c r="N8" s="68">
        <v>1</v>
      </c>
      <c r="O8" s="68">
        <v>1</v>
      </c>
      <c r="P8" s="68">
        <v>1</v>
      </c>
      <c r="Q8" s="68">
        <v>1</v>
      </c>
      <c r="R8" s="68">
        <f t="shared" si="0"/>
        <v>10</v>
      </c>
      <c r="S8" s="248">
        <f t="shared" si="2"/>
        <v>67</v>
      </c>
      <c r="W8" s="68">
        <v>3</v>
      </c>
      <c r="X8" s="22" t="s">
        <v>205</v>
      </c>
      <c r="Y8" s="68">
        <v>1</v>
      </c>
      <c r="Z8" s="68">
        <v>1</v>
      </c>
      <c r="AA8" s="68">
        <v>1</v>
      </c>
      <c r="AB8" s="68">
        <v>1</v>
      </c>
      <c r="AC8" s="68">
        <v>1</v>
      </c>
      <c r="AD8" s="68">
        <v>1</v>
      </c>
      <c r="AE8" s="68">
        <v>1</v>
      </c>
      <c r="AF8" s="68">
        <v>1</v>
      </c>
      <c r="AG8" s="68">
        <v>0</v>
      </c>
      <c r="AH8" s="68">
        <v>1</v>
      </c>
      <c r="AI8" s="68">
        <v>1</v>
      </c>
      <c r="AJ8" s="392">
        <v>0</v>
      </c>
      <c r="AK8" s="392">
        <v>0</v>
      </c>
      <c r="AL8" s="68">
        <v>0</v>
      </c>
      <c r="AM8" s="68">
        <v>1</v>
      </c>
      <c r="AN8" s="68">
        <f t="shared" si="1"/>
        <v>11</v>
      </c>
      <c r="AO8" s="248">
        <f t="shared" si="3"/>
        <v>73.7</v>
      </c>
      <c r="AQ8" s="401">
        <v>93.8</v>
      </c>
    </row>
    <row r="9" spans="1:43" ht="15" customHeight="1" x14ac:dyDescent="0.25">
      <c r="A9" s="68">
        <v>4</v>
      </c>
      <c r="B9" s="22" t="s">
        <v>206</v>
      </c>
      <c r="C9" s="68">
        <v>1</v>
      </c>
      <c r="D9" s="68">
        <v>1</v>
      </c>
      <c r="E9" s="68">
        <v>0</v>
      </c>
      <c r="F9" s="68">
        <v>0</v>
      </c>
      <c r="G9" s="68">
        <v>0</v>
      </c>
      <c r="H9" s="68">
        <v>0</v>
      </c>
      <c r="I9" s="68">
        <v>1</v>
      </c>
      <c r="J9" s="68">
        <v>0</v>
      </c>
      <c r="K9" s="68">
        <v>1</v>
      </c>
      <c r="L9" s="68">
        <v>1</v>
      </c>
      <c r="M9" s="68">
        <v>1</v>
      </c>
      <c r="N9" s="68">
        <v>1</v>
      </c>
      <c r="O9" s="68">
        <v>1</v>
      </c>
      <c r="P9" s="68">
        <v>1</v>
      </c>
      <c r="Q9" s="68">
        <v>0</v>
      </c>
      <c r="R9" s="68">
        <f t="shared" si="0"/>
        <v>9</v>
      </c>
      <c r="S9" s="248">
        <f t="shared" si="2"/>
        <v>60.300000000000004</v>
      </c>
      <c r="W9" s="68">
        <v>4</v>
      </c>
      <c r="X9" s="22" t="s">
        <v>206</v>
      </c>
      <c r="Y9" s="68">
        <v>1</v>
      </c>
      <c r="Z9" s="68">
        <v>1</v>
      </c>
      <c r="AA9" s="68">
        <v>1</v>
      </c>
      <c r="AB9" s="68">
        <v>1</v>
      </c>
      <c r="AC9" s="68">
        <v>0</v>
      </c>
      <c r="AD9" s="68">
        <v>1</v>
      </c>
      <c r="AE9" s="68">
        <v>1</v>
      </c>
      <c r="AF9" s="68">
        <v>0</v>
      </c>
      <c r="AG9" s="68">
        <v>0</v>
      </c>
      <c r="AH9" s="68">
        <v>1</v>
      </c>
      <c r="AI9" s="68">
        <v>0</v>
      </c>
      <c r="AJ9" s="68">
        <v>1</v>
      </c>
      <c r="AK9" s="68">
        <v>1</v>
      </c>
      <c r="AL9" s="68">
        <v>1</v>
      </c>
      <c r="AM9" s="68">
        <v>0</v>
      </c>
      <c r="AN9" s="68">
        <f t="shared" si="1"/>
        <v>10</v>
      </c>
      <c r="AO9" s="248">
        <f t="shared" si="3"/>
        <v>67</v>
      </c>
      <c r="AQ9" s="401">
        <v>73.7</v>
      </c>
    </row>
    <row r="10" spans="1:43" ht="15" customHeight="1" x14ac:dyDescent="0.25">
      <c r="A10" s="68">
        <v>5</v>
      </c>
      <c r="B10" s="22" t="s">
        <v>207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1</v>
      </c>
      <c r="I10" s="68">
        <v>1</v>
      </c>
      <c r="J10" s="68">
        <v>0</v>
      </c>
      <c r="K10" s="68">
        <v>1</v>
      </c>
      <c r="L10" s="68">
        <v>1</v>
      </c>
      <c r="M10" s="68">
        <v>1</v>
      </c>
      <c r="N10" s="68">
        <v>0</v>
      </c>
      <c r="O10" s="68">
        <v>0</v>
      </c>
      <c r="P10" s="68">
        <v>0</v>
      </c>
      <c r="Q10" s="68">
        <v>0</v>
      </c>
      <c r="R10" s="68">
        <f t="shared" si="0"/>
        <v>5</v>
      </c>
      <c r="S10" s="248">
        <f t="shared" si="2"/>
        <v>33.5</v>
      </c>
      <c r="W10" s="68">
        <v>5</v>
      </c>
      <c r="X10" s="22" t="s">
        <v>207</v>
      </c>
      <c r="Y10" s="68">
        <v>1</v>
      </c>
      <c r="Z10" s="68">
        <v>0</v>
      </c>
      <c r="AA10" s="68">
        <v>0</v>
      </c>
      <c r="AB10" s="68">
        <v>1</v>
      </c>
      <c r="AC10" s="68">
        <v>0</v>
      </c>
      <c r="AD10" s="68">
        <v>0</v>
      </c>
      <c r="AE10" s="68">
        <v>1</v>
      </c>
      <c r="AF10" s="68">
        <v>0</v>
      </c>
      <c r="AG10" s="68">
        <v>0</v>
      </c>
      <c r="AH10" s="68">
        <v>0</v>
      </c>
      <c r="AI10" s="68">
        <v>0</v>
      </c>
      <c r="AJ10" s="234">
        <v>1</v>
      </c>
      <c r="AK10" s="234">
        <v>1</v>
      </c>
      <c r="AL10" s="234">
        <v>1</v>
      </c>
      <c r="AM10" s="234">
        <v>1</v>
      </c>
      <c r="AN10" s="68">
        <f t="shared" si="1"/>
        <v>7</v>
      </c>
      <c r="AO10" s="248">
        <f t="shared" si="3"/>
        <v>46.9</v>
      </c>
      <c r="AQ10" s="401">
        <v>53.6</v>
      </c>
    </row>
    <row r="11" spans="1:43" ht="15" customHeight="1" x14ac:dyDescent="0.25">
      <c r="A11" s="68">
        <v>6</v>
      </c>
      <c r="B11" s="22" t="s">
        <v>208</v>
      </c>
      <c r="C11" s="68">
        <v>0</v>
      </c>
      <c r="D11" s="68">
        <v>0</v>
      </c>
      <c r="E11" s="68">
        <v>1</v>
      </c>
      <c r="F11" s="68">
        <v>0</v>
      </c>
      <c r="G11" s="68">
        <v>0</v>
      </c>
      <c r="H11" s="68">
        <v>0</v>
      </c>
      <c r="I11" s="68">
        <v>1</v>
      </c>
      <c r="J11" s="68">
        <v>0</v>
      </c>
      <c r="K11" s="68">
        <v>1</v>
      </c>
      <c r="L11" s="68">
        <v>1</v>
      </c>
      <c r="M11" s="68">
        <v>1</v>
      </c>
      <c r="N11" s="68">
        <v>1</v>
      </c>
      <c r="O11" s="68">
        <v>1</v>
      </c>
      <c r="P11" s="68">
        <v>1</v>
      </c>
      <c r="Q11" s="68">
        <v>0</v>
      </c>
      <c r="R11" s="68">
        <f t="shared" si="0"/>
        <v>8</v>
      </c>
      <c r="S11" s="248">
        <f t="shared" si="2"/>
        <v>53.6</v>
      </c>
      <c r="W11" s="68">
        <v>6</v>
      </c>
      <c r="X11" s="22" t="s">
        <v>208</v>
      </c>
      <c r="Y11" s="68">
        <v>1</v>
      </c>
      <c r="Z11" s="68">
        <v>1</v>
      </c>
      <c r="AA11" s="68">
        <v>1</v>
      </c>
      <c r="AB11" s="68">
        <v>1</v>
      </c>
      <c r="AC11" s="68">
        <v>0</v>
      </c>
      <c r="AD11" s="68">
        <v>1</v>
      </c>
      <c r="AE11" s="68">
        <v>0</v>
      </c>
      <c r="AF11" s="68">
        <v>1</v>
      </c>
      <c r="AG11" s="68">
        <v>0</v>
      </c>
      <c r="AH11" s="68">
        <v>1</v>
      </c>
      <c r="AI11" s="68">
        <v>1</v>
      </c>
      <c r="AJ11" s="68">
        <v>0</v>
      </c>
      <c r="AK11" s="68">
        <v>1</v>
      </c>
      <c r="AL11" s="68">
        <v>0</v>
      </c>
      <c r="AM11" s="68">
        <v>1</v>
      </c>
      <c r="AN11" s="68">
        <f t="shared" si="1"/>
        <v>10</v>
      </c>
      <c r="AO11" s="248">
        <f t="shared" si="3"/>
        <v>67</v>
      </c>
      <c r="AQ11" s="401">
        <v>73.7</v>
      </c>
    </row>
    <row r="12" spans="1:43" ht="15" customHeight="1" x14ac:dyDescent="0.25">
      <c r="A12" s="68">
        <v>7</v>
      </c>
      <c r="B12" s="22" t="s">
        <v>209</v>
      </c>
      <c r="C12" s="68">
        <v>0</v>
      </c>
      <c r="D12" s="68">
        <v>1</v>
      </c>
      <c r="E12" s="68">
        <v>1</v>
      </c>
      <c r="F12" s="68">
        <v>0</v>
      </c>
      <c r="G12" s="68">
        <v>1</v>
      </c>
      <c r="H12" s="68">
        <v>1</v>
      </c>
      <c r="I12" s="68">
        <v>1</v>
      </c>
      <c r="J12" s="68">
        <v>0</v>
      </c>
      <c r="K12" s="68">
        <v>1</v>
      </c>
      <c r="L12" s="68">
        <v>1</v>
      </c>
      <c r="M12" s="68">
        <v>1</v>
      </c>
      <c r="N12" s="68">
        <v>0</v>
      </c>
      <c r="O12" s="68">
        <v>1</v>
      </c>
      <c r="P12" s="68">
        <v>1</v>
      </c>
      <c r="Q12" s="68">
        <v>1</v>
      </c>
      <c r="R12" s="68">
        <f t="shared" si="0"/>
        <v>11</v>
      </c>
      <c r="S12" s="248">
        <f t="shared" si="2"/>
        <v>73.7</v>
      </c>
      <c r="W12" s="68">
        <v>7</v>
      </c>
      <c r="X12" s="22" t="s">
        <v>209</v>
      </c>
      <c r="Y12" s="68">
        <v>1</v>
      </c>
      <c r="Z12" s="68">
        <v>1</v>
      </c>
      <c r="AA12" s="68">
        <v>1</v>
      </c>
      <c r="AB12" s="68">
        <v>1</v>
      </c>
      <c r="AC12" s="68">
        <v>1</v>
      </c>
      <c r="AD12" s="68">
        <v>1</v>
      </c>
      <c r="AE12" s="68">
        <v>1</v>
      </c>
      <c r="AF12" s="68">
        <v>1</v>
      </c>
      <c r="AG12" s="68">
        <v>1</v>
      </c>
      <c r="AH12" s="68">
        <v>1</v>
      </c>
      <c r="AI12" s="68">
        <v>0</v>
      </c>
      <c r="AJ12" s="68">
        <v>1</v>
      </c>
      <c r="AK12" s="68">
        <v>0</v>
      </c>
      <c r="AL12" s="68">
        <v>0</v>
      </c>
      <c r="AM12" s="68">
        <v>1</v>
      </c>
      <c r="AN12" s="68">
        <f t="shared" si="1"/>
        <v>12</v>
      </c>
      <c r="AO12" s="248">
        <f t="shared" si="3"/>
        <v>80.400000000000006</v>
      </c>
      <c r="AQ12" s="401">
        <v>93.8</v>
      </c>
    </row>
    <row r="13" spans="1:43" ht="15" customHeight="1" x14ac:dyDescent="0.25">
      <c r="A13" s="68">
        <v>8</v>
      </c>
      <c r="B13" s="22" t="s">
        <v>210</v>
      </c>
      <c r="C13" s="68">
        <v>0</v>
      </c>
      <c r="D13" s="68">
        <v>1</v>
      </c>
      <c r="E13" s="68">
        <v>1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1</v>
      </c>
      <c r="M13" s="68">
        <v>1</v>
      </c>
      <c r="N13" s="68">
        <v>0</v>
      </c>
      <c r="O13" s="68">
        <v>1</v>
      </c>
      <c r="P13" s="68">
        <v>1</v>
      </c>
      <c r="Q13" s="68">
        <v>0</v>
      </c>
      <c r="R13" s="68">
        <f t="shared" si="0"/>
        <v>6</v>
      </c>
      <c r="S13" s="248">
        <f t="shared" si="2"/>
        <v>40.200000000000003</v>
      </c>
      <c r="W13" s="68">
        <v>8</v>
      </c>
      <c r="X13" s="22" t="s">
        <v>210</v>
      </c>
      <c r="Y13" s="68">
        <v>1</v>
      </c>
      <c r="Z13" s="68">
        <v>1</v>
      </c>
      <c r="AA13" s="68">
        <v>0</v>
      </c>
      <c r="AB13" s="68">
        <v>1</v>
      </c>
      <c r="AC13" s="68">
        <v>1</v>
      </c>
      <c r="AD13" s="68">
        <v>0</v>
      </c>
      <c r="AE13" s="68">
        <v>1</v>
      </c>
      <c r="AF13" s="68">
        <v>1</v>
      </c>
      <c r="AG13" s="68">
        <v>0</v>
      </c>
      <c r="AH13" s="68">
        <v>1</v>
      </c>
      <c r="AI13" s="68">
        <v>1</v>
      </c>
      <c r="AJ13" s="68">
        <v>0</v>
      </c>
      <c r="AK13" s="68">
        <v>0</v>
      </c>
      <c r="AL13" s="68">
        <v>1</v>
      </c>
      <c r="AM13" s="68">
        <v>0</v>
      </c>
      <c r="AN13" s="68">
        <f t="shared" si="1"/>
        <v>9</v>
      </c>
      <c r="AO13" s="248">
        <f t="shared" si="3"/>
        <v>60.300000000000004</v>
      </c>
      <c r="AQ13" s="401">
        <v>67</v>
      </c>
    </row>
    <row r="14" spans="1:43" ht="15" customHeight="1" x14ac:dyDescent="0.25">
      <c r="A14" s="68">
        <v>9</v>
      </c>
      <c r="B14" s="22" t="s">
        <v>211</v>
      </c>
      <c r="C14" s="68">
        <v>0</v>
      </c>
      <c r="D14" s="68">
        <v>0</v>
      </c>
      <c r="E14" s="68">
        <v>0</v>
      </c>
      <c r="F14" s="68">
        <v>0</v>
      </c>
      <c r="G14" s="68">
        <v>1</v>
      </c>
      <c r="H14" s="68">
        <v>0</v>
      </c>
      <c r="I14" s="68">
        <v>1</v>
      </c>
      <c r="J14" s="68">
        <v>1</v>
      </c>
      <c r="K14" s="68">
        <v>1</v>
      </c>
      <c r="L14" s="68">
        <v>0</v>
      </c>
      <c r="M14" s="68">
        <v>1</v>
      </c>
      <c r="N14" s="68">
        <v>1</v>
      </c>
      <c r="O14" s="68">
        <v>1</v>
      </c>
      <c r="P14" s="68">
        <v>1</v>
      </c>
      <c r="Q14" s="68">
        <v>1</v>
      </c>
      <c r="R14" s="68">
        <f t="shared" si="0"/>
        <v>9</v>
      </c>
      <c r="S14" s="248">
        <f t="shared" si="2"/>
        <v>60.300000000000004</v>
      </c>
      <c r="W14" s="68">
        <v>9</v>
      </c>
      <c r="X14" s="22" t="s">
        <v>211</v>
      </c>
      <c r="Y14" s="68">
        <v>1</v>
      </c>
      <c r="Z14" s="68">
        <v>0</v>
      </c>
      <c r="AA14" s="68">
        <v>1</v>
      </c>
      <c r="AB14" s="68">
        <v>0</v>
      </c>
      <c r="AC14" s="68">
        <v>0</v>
      </c>
      <c r="AD14" s="68">
        <v>1</v>
      </c>
      <c r="AE14" s="68">
        <v>1</v>
      </c>
      <c r="AF14" s="68">
        <v>1</v>
      </c>
      <c r="AG14" s="68">
        <v>0</v>
      </c>
      <c r="AH14" s="68">
        <v>1</v>
      </c>
      <c r="AI14" s="68">
        <v>1</v>
      </c>
      <c r="AJ14" s="68">
        <v>1</v>
      </c>
      <c r="AK14" s="68">
        <v>1</v>
      </c>
      <c r="AL14" s="68">
        <v>1</v>
      </c>
      <c r="AM14" s="234">
        <v>1</v>
      </c>
      <c r="AN14" s="68">
        <f t="shared" si="1"/>
        <v>11</v>
      </c>
      <c r="AO14" s="248">
        <f t="shared" si="3"/>
        <v>73.7</v>
      </c>
      <c r="AQ14" s="401">
        <v>80.400000000000006</v>
      </c>
    </row>
    <row r="15" spans="1:43" ht="15" customHeight="1" x14ac:dyDescent="0.25">
      <c r="A15" s="68">
        <v>10</v>
      </c>
      <c r="B15" s="22" t="s">
        <v>212</v>
      </c>
      <c r="C15" s="68">
        <v>1</v>
      </c>
      <c r="D15" s="68">
        <v>0</v>
      </c>
      <c r="E15" s="68">
        <v>0</v>
      </c>
      <c r="F15" s="68">
        <v>0</v>
      </c>
      <c r="G15" s="68">
        <v>0</v>
      </c>
      <c r="H15" s="68">
        <v>1</v>
      </c>
      <c r="I15" s="68">
        <v>1</v>
      </c>
      <c r="J15" s="68">
        <v>1</v>
      </c>
      <c r="K15" s="68">
        <v>1</v>
      </c>
      <c r="L15" s="68">
        <v>0</v>
      </c>
      <c r="M15" s="68">
        <v>1</v>
      </c>
      <c r="N15" s="68">
        <v>1</v>
      </c>
      <c r="O15" s="68">
        <v>1</v>
      </c>
      <c r="P15" s="68">
        <v>1</v>
      </c>
      <c r="Q15" s="68">
        <v>0</v>
      </c>
      <c r="R15" s="68">
        <f t="shared" si="0"/>
        <v>9</v>
      </c>
      <c r="S15" s="248">
        <f t="shared" si="2"/>
        <v>60.300000000000004</v>
      </c>
      <c r="W15" s="68">
        <v>10</v>
      </c>
      <c r="X15" s="22" t="s">
        <v>212</v>
      </c>
      <c r="Y15" s="68">
        <v>1</v>
      </c>
      <c r="Z15" s="68">
        <v>1</v>
      </c>
      <c r="AA15" s="68">
        <v>1</v>
      </c>
      <c r="AB15" s="68">
        <v>1</v>
      </c>
      <c r="AC15" s="68">
        <v>1</v>
      </c>
      <c r="AD15" s="68">
        <v>1</v>
      </c>
      <c r="AE15" s="68">
        <v>0</v>
      </c>
      <c r="AF15" s="68">
        <v>1</v>
      </c>
      <c r="AG15" s="68">
        <v>1</v>
      </c>
      <c r="AH15" s="68">
        <v>0</v>
      </c>
      <c r="AI15" s="68">
        <v>1</v>
      </c>
      <c r="AJ15" s="68">
        <v>1</v>
      </c>
      <c r="AK15" s="68">
        <v>0</v>
      </c>
      <c r="AL15" s="68">
        <v>0</v>
      </c>
      <c r="AM15" s="68">
        <v>0</v>
      </c>
      <c r="AN15" s="68">
        <f t="shared" si="1"/>
        <v>10</v>
      </c>
      <c r="AO15" s="248">
        <f t="shared" si="3"/>
        <v>67</v>
      </c>
      <c r="AQ15" s="401">
        <v>73.7</v>
      </c>
    </row>
    <row r="16" spans="1:43" ht="15" customHeight="1" x14ac:dyDescent="0.25">
      <c r="A16" s="68">
        <v>11</v>
      </c>
      <c r="B16" s="22" t="s">
        <v>213</v>
      </c>
      <c r="C16" s="68">
        <v>1</v>
      </c>
      <c r="D16" s="68">
        <v>0</v>
      </c>
      <c r="E16" s="68">
        <v>1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1</v>
      </c>
      <c r="L16" s="68">
        <v>1</v>
      </c>
      <c r="M16" s="68">
        <v>1</v>
      </c>
      <c r="N16" s="68">
        <v>1</v>
      </c>
      <c r="O16" s="68">
        <v>1</v>
      </c>
      <c r="P16" s="68">
        <v>1</v>
      </c>
      <c r="Q16" s="68">
        <v>0</v>
      </c>
      <c r="R16" s="68">
        <f t="shared" si="0"/>
        <v>8</v>
      </c>
      <c r="S16" s="248">
        <f t="shared" si="2"/>
        <v>53.6</v>
      </c>
      <c r="W16" s="68">
        <v>11</v>
      </c>
      <c r="X16" s="22" t="s">
        <v>213</v>
      </c>
      <c r="Y16" s="68">
        <v>0</v>
      </c>
      <c r="Z16" s="68">
        <v>1</v>
      </c>
      <c r="AA16" s="68">
        <v>1</v>
      </c>
      <c r="AB16" s="234">
        <v>1</v>
      </c>
      <c r="AC16" s="234">
        <v>1</v>
      </c>
      <c r="AD16" s="234">
        <v>1</v>
      </c>
      <c r="AE16" s="392">
        <v>1</v>
      </c>
      <c r="AF16" s="234">
        <v>1</v>
      </c>
      <c r="AG16" s="234">
        <v>0</v>
      </c>
      <c r="AH16" s="392">
        <v>0</v>
      </c>
      <c r="AI16" s="68">
        <v>0</v>
      </c>
      <c r="AJ16" s="68">
        <v>1</v>
      </c>
      <c r="AK16" s="68">
        <v>1</v>
      </c>
      <c r="AL16" s="68">
        <v>0</v>
      </c>
      <c r="AM16" s="68">
        <v>0</v>
      </c>
      <c r="AN16" s="68">
        <f t="shared" si="1"/>
        <v>9</v>
      </c>
      <c r="AO16" s="248">
        <f t="shared" si="3"/>
        <v>60.300000000000004</v>
      </c>
      <c r="AQ16" s="401">
        <v>67</v>
      </c>
    </row>
    <row r="17" spans="1:43" ht="15" customHeight="1" x14ac:dyDescent="0.25">
      <c r="A17" s="68">
        <v>12</v>
      </c>
      <c r="B17" s="22" t="s">
        <v>214</v>
      </c>
      <c r="C17" s="68">
        <v>0</v>
      </c>
      <c r="D17" s="68">
        <v>0</v>
      </c>
      <c r="E17" s="68">
        <v>1</v>
      </c>
      <c r="F17" s="68">
        <v>0</v>
      </c>
      <c r="G17" s="68">
        <v>0</v>
      </c>
      <c r="H17" s="68">
        <v>0</v>
      </c>
      <c r="I17" s="68">
        <v>1</v>
      </c>
      <c r="J17" s="68">
        <v>0</v>
      </c>
      <c r="K17" s="68">
        <v>0</v>
      </c>
      <c r="L17" s="68">
        <v>1</v>
      </c>
      <c r="M17" s="68">
        <v>1</v>
      </c>
      <c r="N17" s="68">
        <v>0</v>
      </c>
      <c r="O17" s="68">
        <v>1</v>
      </c>
      <c r="P17" s="68">
        <v>1</v>
      </c>
      <c r="Q17" s="68">
        <v>0</v>
      </c>
      <c r="R17" s="68">
        <f t="shared" si="0"/>
        <v>6</v>
      </c>
      <c r="S17" s="248">
        <f t="shared" si="2"/>
        <v>40.200000000000003</v>
      </c>
      <c r="W17" s="68">
        <v>12</v>
      </c>
      <c r="X17" s="22" t="s">
        <v>214</v>
      </c>
      <c r="Y17" s="68">
        <v>1</v>
      </c>
      <c r="Z17" s="68">
        <v>0</v>
      </c>
      <c r="AA17" s="68">
        <v>0</v>
      </c>
      <c r="AB17" s="68">
        <v>0</v>
      </c>
      <c r="AC17" s="68">
        <v>0</v>
      </c>
      <c r="AD17" s="68">
        <v>1</v>
      </c>
      <c r="AE17" s="68">
        <v>0</v>
      </c>
      <c r="AF17" s="68">
        <v>0</v>
      </c>
      <c r="AG17" s="68">
        <v>1</v>
      </c>
      <c r="AH17" s="68">
        <v>0</v>
      </c>
      <c r="AI17" s="68">
        <v>1</v>
      </c>
      <c r="AJ17" s="68">
        <v>1</v>
      </c>
      <c r="AK17" s="68">
        <v>1</v>
      </c>
      <c r="AL17" s="68">
        <v>1</v>
      </c>
      <c r="AM17" s="68">
        <v>0</v>
      </c>
      <c r="AN17" s="68">
        <f t="shared" si="1"/>
        <v>7</v>
      </c>
      <c r="AO17" s="248">
        <f t="shared" si="3"/>
        <v>46.9</v>
      </c>
      <c r="AQ17" s="401">
        <v>53.6</v>
      </c>
    </row>
    <row r="18" spans="1:43" ht="15" customHeight="1" x14ac:dyDescent="0.25">
      <c r="A18" s="68">
        <v>13</v>
      </c>
      <c r="B18" s="22" t="s">
        <v>215</v>
      </c>
      <c r="C18" s="68">
        <v>0</v>
      </c>
      <c r="D18" s="68">
        <v>0</v>
      </c>
      <c r="E18" s="68">
        <v>0</v>
      </c>
      <c r="F18" s="68">
        <v>1</v>
      </c>
      <c r="G18" s="68">
        <v>0</v>
      </c>
      <c r="H18" s="68">
        <v>1</v>
      </c>
      <c r="I18" s="68">
        <v>0</v>
      </c>
      <c r="J18" s="68">
        <v>0</v>
      </c>
      <c r="K18" s="68">
        <v>1</v>
      </c>
      <c r="L18" s="68">
        <v>1</v>
      </c>
      <c r="M18" s="68">
        <v>1</v>
      </c>
      <c r="N18" s="68">
        <v>1</v>
      </c>
      <c r="O18" s="68">
        <v>1</v>
      </c>
      <c r="P18" s="68">
        <v>1</v>
      </c>
      <c r="Q18" s="68">
        <v>0</v>
      </c>
      <c r="R18" s="68">
        <f t="shared" si="0"/>
        <v>8</v>
      </c>
      <c r="S18" s="248">
        <f t="shared" si="2"/>
        <v>53.6</v>
      </c>
      <c r="W18" s="68">
        <v>13</v>
      </c>
      <c r="X18" s="22" t="s">
        <v>215</v>
      </c>
      <c r="Y18" s="68">
        <v>1</v>
      </c>
      <c r="Z18" s="68">
        <v>1</v>
      </c>
      <c r="AA18" s="68">
        <v>1</v>
      </c>
      <c r="AB18" s="68">
        <v>1</v>
      </c>
      <c r="AC18" s="68">
        <v>0</v>
      </c>
      <c r="AD18" s="68">
        <v>0</v>
      </c>
      <c r="AE18" s="68">
        <v>1</v>
      </c>
      <c r="AF18" s="68">
        <v>1</v>
      </c>
      <c r="AG18" s="68">
        <v>0</v>
      </c>
      <c r="AH18" s="392">
        <v>0</v>
      </c>
      <c r="AI18" s="392">
        <v>0</v>
      </c>
      <c r="AJ18" s="68">
        <v>1</v>
      </c>
      <c r="AK18" s="68">
        <v>1</v>
      </c>
      <c r="AL18" s="68">
        <v>1</v>
      </c>
      <c r="AM18" s="68">
        <v>0</v>
      </c>
      <c r="AN18" s="68">
        <f t="shared" si="1"/>
        <v>9</v>
      </c>
      <c r="AO18" s="248">
        <f t="shared" si="3"/>
        <v>60.300000000000004</v>
      </c>
      <c r="AQ18" s="401">
        <v>73.7</v>
      </c>
    </row>
    <row r="19" spans="1:43" ht="15" customHeight="1" x14ac:dyDescent="0.25">
      <c r="A19" s="68">
        <v>14</v>
      </c>
      <c r="B19" s="22" t="s">
        <v>216</v>
      </c>
      <c r="C19" s="68">
        <v>1</v>
      </c>
      <c r="D19" s="68">
        <v>1</v>
      </c>
      <c r="E19" s="68">
        <v>1</v>
      </c>
      <c r="F19" s="68">
        <v>0</v>
      </c>
      <c r="G19" s="68">
        <v>0</v>
      </c>
      <c r="H19" s="68">
        <v>1</v>
      </c>
      <c r="I19" s="68">
        <v>0</v>
      </c>
      <c r="J19" s="68">
        <v>1</v>
      </c>
      <c r="K19" s="68">
        <v>1</v>
      </c>
      <c r="L19" s="68">
        <v>1</v>
      </c>
      <c r="M19" s="68">
        <v>1</v>
      </c>
      <c r="N19" s="68">
        <v>0</v>
      </c>
      <c r="O19" s="68">
        <v>0</v>
      </c>
      <c r="P19" s="68">
        <v>1</v>
      </c>
      <c r="Q19" s="68">
        <v>0</v>
      </c>
      <c r="R19" s="68">
        <f t="shared" si="0"/>
        <v>9</v>
      </c>
      <c r="S19" s="248">
        <f t="shared" si="2"/>
        <v>60.300000000000004</v>
      </c>
      <c r="W19" s="68">
        <v>14</v>
      </c>
      <c r="X19" s="22" t="s">
        <v>216</v>
      </c>
      <c r="Y19" s="68">
        <v>1</v>
      </c>
      <c r="Z19" s="68">
        <v>1</v>
      </c>
      <c r="AA19" s="68">
        <v>0</v>
      </c>
      <c r="AB19" s="68">
        <v>1</v>
      </c>
      <c r="AC19" s="68">
        <v>1</v>
      </c>
      <c r="AD19" s="68">
        <v>1</v>
      </c>
      <c r="AE19" s="68">
        <v>1</v>
      </c>
      <c r="AF19" s="68">
        <v>1</v>
      </c>
      <c r="AG19" s="68">
        <v>0</v>
      </c>
      <c r="AH19" s="68">
        <v>1</v>
      </c>
      <c r="AI19" s="68">
        <v>1</v>
      </c>
      <c r="AJ19" s="68">
        <v>0</v>
      </c>
      <c r="AK19" s="68">
        <v>1</v>
      </c>
      <c r="AL19" s="68">
        <v>0</v>
      </c>
      <c r="AM19" s="68">
        <v>1</v>
      </c>
      <c r="AN19" s="68">
        <f t="shared" si="1"/>
        <v>11</v>
      </c>
      <c r="AO19" s="248">
        <f t="shared" si="3"/>
        <v>73.7</v>
      </c>
      <c r="AQ19" s="401">
        <v>73.7</v>
      </c>
    </row>
    <row r="20" spans="1:43" ht="15" customHeight="1" x14ac:dyDescent="0.25">
      <c r="A20" s="68">
        <v>15</v>
      </c>
      <c r="B20" s="22" t="s">
        <v>217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1</v>
      </c>
      <c r="J20" s="68">
        <v>0</v>
      </c>
      <c r="K20" s="68">
        <v>1</v>
      </c>
      <c r="L20" s="68">
        <v>1</v>
      </c>
      <c r="M20" s="68">
        <v>1</v>
      </c>
      <c r="N20" s="68">
        <v>1</v>
      </c>
      <c r="O20" s="68">
        <v>1</v>
      </c>
      <c r="P20" s="68">
        <v>1</v>
      </c>
      <c r="Q20" s="68">
        <v>0</v>
      </c>
      <c r="R20" s="68">
        <f t="shared" si="0"/>
        <v>7</v>
      </c>
      <c r="S20" s="248">
        <f t="shared" si="2"/>
        <v>46.9</v>
      </c>
      <c r="W20" s="68">
        <v>15</v>
      </c>
      <c r="X20" s="22" t="s">
        <v>217</v>
      </c>
      <c r="Y20" s="68">
        <v>0</v>
      </c>
      <c r="Z20" s="68">
        <v>0</v>
      </c>
      <c r="AA20" s="68">
        <v>0</v>
      </c>
      <c r="AB20" s="68">
        <v>0</v>
      </c>
      <c r="AC20" s="68">
        <v>1</v>
      </c>
      <c r="AD20" s="68">
        <v>0</v>
      </c>
      <c r="AE20" s="68">
        <v>1</v>
      </c>
      <c r="AF20" s="68">
        <v>0</v>
      </c>
      <c r="AG20" s="68">
        <v>1</v>
      </c>
      <c r="AH20" s="68">
        <v>1</v>
      </c>
      <c r="AI20" s="68">
        <v>1</v>
      </c>
      <c r="AJ20" s="68">
        <v>1</v>
      </c>
      <c r="AK20" s="68">
        <v>1</v>
      </c>
      <c r="AL20" s="68">
        <v>1</v>
      </c>
      <c r="AM20" s="68">
        <v>1</v>
      </c>
      <c r="AN20" s="68">
        <f t="shared" si="1"/>
        <v>9</v>
      </c>
      <c r="AO20" s="248">
        <f t="shared" si="3"/>
        <v>60.300000000000004</v>
      </c>
      <c r="AQ20" s="401">
        <v>67</v>
      </c>
    </row>
    <row r="21" spans="1:43" ht="15" customHeight="1" x14ac:dyDescent="0.25">
      <c r="A21" s="68">
        <v>16</v>
      </c>
      <c r="B21" s="22" t="s">
        <v>218</v>
      </c>
      <c r="C21" s="68">
        <v>0</v>
      </c>
      <c r="D21" s="68">
        <v>0</v>
      </c>
      <c r="E21" s="68">
        <v>1</v>
      </c>
      <c r="F21" s="68">
        <v>0</v>
      </c>
      <c r="G21" s="68">
        <v>0</v>
      </c>
      <c r="H21" s="68">
        <v>0</v>
      </c>
      <c r="I21" s="68">
        <v>1</v>
      </c>
      <c r="J21" s="234">
        <v>1</v>
      </c>
      <c r="K21" s="68">
        <v>1</v>
      </c>
      <c r="L21" s="68">
        <v>1</v>
      </c>
      <c r="M21" s="68">
        <v>1</v>
      </c>
      <c r="N21" s="68">
        <v>1</v>
      </c>
      <c r="O21" s="68">
        <v>1</v>
      </c>
      <c r="P21" s="68">
        <v>1</v>
      </c>
      <c r="Q21" s="68">
        <v>1</v>
      </c>
      <c r="R21" s="68">
        <f t="shared" si="0"/>
        <v>10</v>
      </c>
      <c r="S21" s="248">
        <f t="shared" si="2"/>
        <v>67</v>
      </c>
      <c r="W21" s="68">
        <v>16</v>
      </c>
      <c r="X21" s="22" t="s">
        <v>218</v>
      </c>
      <c r="Y21" s="68">
        <v>1</v>
      </c>
      <c r="Z21" s="68">
        <v>1</v>
      </c>
      <c r="AA21" s="68">
        <v>1</v>
      </c>
      <c r="AB21" s="68">
        <v>1</v>
      </c>
      <c r="AC21" s="68">
        <v>1</v>
      </c>
      <c r="AD21" s="68">
        <v>1</v>
      </c>
      <c r="AE21" s="68">
        <v>1</v>
      </c>
      <c r="AF21" s="68">
        <v>1</v>
      </c>
      <c r="AG21" s="68">
        <v>0</v>
      </c>
      <c r="AH21" s="68">
        <v>1</v>
      </c>
      <c r="AI21" s="68">
        <v>1</v>
      </c>
      <c r="AJ21" s="68">
        <v>0</v>
      </c>
      <c r="AK21" s="68">
        <v>1</v>
      </c>
      <c r="AL21" s="68">
        <v>0</v>
      </c>
      <c r="AM21" s="68">
        <v>1</v>
      </c>
      <c r="AN21" s="68">
        <f t="shared" si="1"/>
        <v>12</v>
      </c>
      <c r="AO21" s="248">
        <f t="shared" si="3"/>
        <v>80.400000000000006</v>
      </c>
      <c r="AQ21" s="401">
        <v>87.100000000000009</v>
      </c>
    </row>
    <row r="22" spans="1:43" ht="15" customHeight="1" x14ac:dyDescent="0.25">
      <c r="A22" s="68">
        <v>17</v>
      </c>
      <c r="B22" s="22" t="s">
        <v>219</v>
      </c>
      <c r="C22" s="68">
        <v>1</v>
      </c>
      <c r="D22" s="68">
        <v>1</v>
      </c>
      <c r="E22" s="234">
        <v>0</v>
      </c>
      <c r="F22" s="68">
        <v>0</v>
      </c>
      <c r="G22" s="68">
        <v>0</v>
      </c>
      <c r="H22" s="68">
        <v>1</v>
      </c>
      <c r="I22" s="68">
        <v>1</v>
      </c>
      <c r="J22" s="68">
        <v>1</v>
      </c>
      <c r="K22" s="68">
        <v>1</v>
      </c>
      <c r="L22" s="68">
        <v>1</v>
      </c>
      <c r="M22" s="68">
        <v>1</v>
      </c>
      <c r="N22" s="68">
        <v>1</v>
      </c>
      <c r="O22" s="68">
        <v>1</v>
      </c>
      <c r="P22" s="68">
        <v>1</v>
      </c>
      <c r="Q22" s="68">
        <v>0</v>
      </c>
      <c r="R22" s="68">
        <f t="shared" si="0"/>
        <v>11</v>
      </c>
      <c r="S22" s="248">
        <f t="shared" si="2"/>
        <v>73.7</v>
      </c>
      <c r="W22" s="68">
        <v>17</v>
      </c>
      <c r="X22" s="22" t="s">
        <v>219</v>
      </c>
      <c r="Y22" s="68">
        <v>1</v>
      </c>
      <c r="Z22" s="234">
        <v>1</v>
      </c>
      <c r="AA22" s="234">
        <v>1</v>
      </c>
      <c r="AB22" s="234">
        <v>1</v>
      </c>
      <c r="AC22" s="234">
        <v>1</v>
      </c>
      <c r="AD22" s="234">
        <v>1</v>
      </c>
      <c r="AE22" s="234">
        <v>0</v>
      </c>
      <c r="AF22" s="234">
        <v>1</v>
      </c>
      <c r="AG22" s="234">
        <v>1</v>
      </c>
      <c r="AH22" s="234">
        <v>1</v>
      </c>
      <c r="AI22" s="234">
        <v>1</v>
      </c>
      <c r="AJ22" s="234">
        <v>1</v>
      </c>
      <c r="AK22" s="234">
        <v>1</v>
      </c>
      <c r="AL22" s="234">
        <v>0</v>
      </c>
      <c r="AM22" s="234">
        <v>1</v>
      </c>
      <c r="AN22" s="68">
        <f t="shared" si="1"/>
        <v>13</v>
      </c>
      <c r="AO22" s="248">
        <f t="shared" si="3"/>
        <v>87.100000000000009</v>
      </c>
      <c r="AQ22" s="401">
        <v>100</v>
      </c>
    </row>
    <row r="23" spans="1:43" ht="15" customHeight="1" x14ac:dyDescent="0.25">
      <c r="A23" s="68">
        <v>18</v>
      </c>
      <c r="B23" s="22" t="s">
        <v>220</v>
      </c>
      <c r="C23" s="68">
        <v>0</v>
      </c>
      <c r="D23" s="68">
        <v>0</v>
      </c>
      <c r="E23" s="68">
        <v>1</v>
      </c>
      <c r="F23" s="68">
        <v>0</v>
      </c>
      <c r="G23" s="68">
        <v>0</v>
      </c>
      <c r="H23" s="68">
        <v>0</v>
      </c>
      <c r="I23" s="68">
        <v>1</v>
      </c>
      <c r="J23" s="68">
        <v>0</v>
      </c>
      <c r="K23" s="68">
        <v>1</v>
      </c>
      <c r="L23" s="68">
        <v>1</v>
      </c>
      <c r="M23" s="68">
        <v>1</v>
      </c>
      <c r="N23" s="68">
        <v>1</v>
      </c>
      <c r="O23" s="68">
        <v>1</v>
      </c>
      <c r="P23" s="68">
        <v>1</v>
      </c>
      <c r="Q23" s="68">
        <v>0</v>
      </c>
      <c r="R23" s="68">
        <f t="shared" si="0"/>
        <v>8</v>
      </c>
      <c r="S23" s="248">
        <f t="shared" si="2"/>
        <v>53.6</v>
      </c>
      <c r="W23" s="68">
        <v>18</v>
      </c>
      <c r="X23" s="22" t="s">
        <v>220</v>
      </c>
      <c r="Y23" s="68">
        <v>1</v>
      </c>
      <c r="Z23" s="68">
        <v>1</v>
      </c>
      <c r="AA23" s="68">
        <v>1</v>
      </c>
      <c r="AB23" s="68">
        <v>1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1</v>
      </c>
      <c r="AJ23" s="68">
        <v>1</v>
      </c>
      <c r="AK23" s="68">
        <v>1</v>
      </c>
      <c r="AL23" s="68">
        <v>0</v>
      </c>
      <c r="AM23" s="68">
        <v>1</v>
      </c>
      <c r="AN23" s="68">
        <f t="shared" si="1"/>
        <v>8</v>
      </c>
      <c r="AO23" s="248">
        <f t="shared" si="3"/>
        <v>53.6</v>
      </c>
      <c r="AQ23" s="401">
        <v>53.6</v>
      </c>
    </row>
    <row r="24" spans="1:43" ht="15" customHeight="1" x14ac:dyDescent="0.25">
      <c r="A24" s="68">
        <v>19</v>
      </c>
      <c r="B24" s="22" t="s">
        <v>221</v>
      </c>
      <c r="C24" s="68">
        <v>0</v>
      </c>
      <c r="D24" s="68">
        <v>0</v>
      </c>
      <c r="E24" s="68">
        <v>0</v>
      </c>
      <c r="F24" s="68">
        <v>1</v>
      </c>
      <c r="G24" s="68">
        <v>0</v>
      </c>
      <c r="H24" s="68">
        <v>0</v>
      </c>
      <c r="I24" s="68">
        <v>1</v>
      </c>
      <c r="J24" s="68">
        <v>1</v>
      </c>
      <c r="K24" s="68">
        <v>1</v>
      </c>
      <c r="L24" s="68">
        <v>1</v>
      </c>
      <c r="M24" s="68">
        <v>1</v>
      </c>
      <c r="N24" s="68">
        <v>0</v>
      </c>
      <c r="O24" s="68">
        <v>1</v>
      </c>
      <c r="P24" s="68">
        <v>1</v>
      </c>
      <c r="Q24" s="68">
        <v>1</v>
      </c>
      <c r="R24" s="68">
        <f t="shared" si="0"/>
        <v>9</v>
      </c>
      <c r="S24" s="248">
        <f t="shared" si="2"/>
        <v>60.300000000000004</v>
      </c>
      <c r="W24" s="68">
        <v>19</v>
      </c>
      <c r="X24" s="22" t="s">
        <v>221</v>
      </c>
      <c r="Y24" s="68">
        <v>1</v>
      </c>
      <c r="Z24" s="68">
        <v>1</v>
      </c>
      <c r="AA24" s="234">
        <v>1</v>
      </c>
      <c r="AB24" s="234">
        <v>1</v>
      </c>
      <c r="AC24" s="234">
        <v>1</v>
      </c>
      <c r="AD24" s="234">
        <v>1</v>
      </c>
      <c r="AE24" s="68">
        <v>0</v>
      </c>
      <c r="AF24" s="68">
        <v>0</v>
      </c>
      <c r="AG24" s="68">
        <v>0</v>
      </c>
      <c r="AH24" s="68">
        <v>1</v>
      </c>
      <c r="AI24" s="68">
        <v>1</v>
      </c>
      <c r="AJ24" s="68">
        <v>1</v>
      </c>
      <c r="AK24" s="68">
        <v>0</v>
      </c>
      <c r="AL24" s="68">
        <v>0</v>
      </c>
      <c r="AM24" s="68">
        <v>1</v>
      </c>
      <c r="AN24" s="68">
        <f t="shared" si="1"/>
        <v>10</v>
      </c>
      <c r="AO24" s="248">
        <f t="shared" si="3"/>
        <v>67</v>
      </c>
      <c r="AQ24" s="401">
        <v>73.7</v>
      </c>
    </row>
    <row r="25" spans="1:43" ht="15" customHeight="1" x14ac:dyDescent="0.25">
      <c r="A25" s="68">
        <v>20</v>
      </c>
      <c r="B25" s="22" t="s">
        <v>222</v>
      </c>
      <c r="C25" s="68">
        <v>1</v>
      </c>
      <c r="D25" s="68">
        <v>0</v>
      </c>
      <c r="E25" s="68">
        <v>1</v>
      </c>
      <c r="F25" s="68">
        <v>0</v>
      </c>
      <c r="G25" s="68">
        <v>1</v>
      </c>
      <c r="H25" s="68">
        <v>0</v>
      </c>
      <c r="I25" s="68">
        <v>1</v>
      </c>
      <c r="J25" s="68">
        <v>1</v>
      </c>
      <c r="K25" s="68">
        <v>1</v>
      </c>
      <c r="L25" s="68">
        <v>1</v>
      </c>
      <c r="M25" s="68">
        <v>1</v>
      </c>
      <c r="N25" s="68">
        <v>1</v>
      </c>
      <c r="O25" s="68">
        <v>1</v>
      </c>
      <c r="P25" s="68">
        <v>1</v>
      </c>
      <c r="Q25" s="68">
        <v>0</v>
      </c>
      <c r="R25" s="68">
        <f t="shared" si="0"/>
        <v>11</v>
      </c>
      <c r="S25" s="248">
        <f t="shared" si="2"/>
        <v>73.7</v>
      </c>
      <c r="W25" s="68">
        <v>20</v>
      </c>
      <c r="X25" s="22" t="s">
        <v>222</v>
      </c>
      <c r="Y25" s="68">
        <v>1</v>
      </c>
      <c r="Z25" s="68">
        <v>0</v>
      </c>
      <c r="AA25" s="68">
        <v>1</v>
      </c>
      <c r="AB25" s="68">
        <v>1</v>
      </c>
      <c r="AC25" s="68">
        <v>1</v>
      </c>
      <c r="AD25" s="68">
        <v>1</v>
      </c>
      <c r="AE25" s="68">
        <v>1</v>
      </c>
      <c r="AF25" s="68">
        <v>1</v>
      </c>
      <c r="AG25" s="234">
        <v>1</v>
      </c>
      <c r="AH25" s="234">
        <v>1</v>
      </c>
      <c r="AI25" s="234">
        <v>1</v>
      </c>
      <c r="AJ25" s="234">
        <v>1</v>
      </c>
      <c r="AK25" s="68">
        <v>1</v>
      </c>
      <c r="AL25" s="68">
        <v>0</v>
      </c>
      <c r="AM25" s="68">
        <v>0</v>
      </c>
      <c r="AN25" s="68">
        <f t="shared" si="1"/>
        <v>12</v>
      </c>
      <c r="AO25" s="248">
        <f t="shared" si="3"/>
        <v>80.400000000000006</v>
      </c>
      <c r="AQ25" s="401">
        <v>87.100000000000009</v>
      </c>
    </row>
    <row r="26" spans="1:43" ht="15" customHeight="1" x14ac:dyDescent="0.25">
      <c r="A26" s="68">
        <v>21</v>
      </c>
      <c r="B26" s="22" t="s">
        <v>223</v>
      </c>
      <c r="C26" s="68">
        <v>0</v>
      </c>
      <c r="D26" s="68">
        <v>1</v>
      </c>
      <c r="E26" s="68">
        <v>1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1</v>
      </c>
      <c r="M26" s="68">
        <v>1</v>
      </c>
      <c r="N26" s="68">
        <v>0</v>
      </c>
      <c r="O26" s="68">
        <v>1</v>
      </c>
      <c r="P26" s="68">
        <v>1</v>
      </c>
      <c r="Q26" s="68">
        <v>0</v>
      </c>
      <c r="R26" s="68">
        <f t="shared" si="0"/>
        <v>6</v>
      </c>
      <c r="S26" s="248">
        <f t="shared" si="2"/>
        <v>40.200000000000003</v>
      </c>
      <c r="W26" s="68">
        <v>21</v>
      </c>
      <c r="X26" s="22" t="s">
        <v>223</v>
      </c>
      <c r="Y26" s="68">
        <v>1</v>
      </c>
      <c r="Z26" s="234">
        <v>1</v>
      </c>
      <c r="AA26" s="234">
        <v>1</v>
      </c>
      <c r="AB26" s="234">
        <v>0</v>
      </c>
      <c r="AC26" s="234">
        <v>1</v>
      </c>
      <c r="AD26" s="234">
        <v>1</v>
      </c>
      <c r="AE26" s="234">
        <v>1</v>
      </c>
      <c r="AF26" s="68">
        <v>0</v>
      </c>
      <c r="AG26" s="68">
        <v>0</v>
      </c>
      <c r="AH26" s="68">
        <v>0</v>
      </c>
      <c r="AI26" s="68">
        <v>1</v>
      </c>
      <c r="AJ26" s="68">
        <v>0</v>
      </c>
      <c r="AK26" s="68">
        <v>1</v>
      </c>
      <c r="AL26" s="68">
        <v>0</v>
      </c>
      <c r="AM26" s="68">
        <v>0</v>
      </c>
      <c r="AN26" s="68">
        <f t="shared" si="1"/>
        <v>8</v>
      </c>
      <c r="AO26" s="248">
        <f t="shared" si="3"/>
        <v>53.6</v>
      </c>
      <c r="AQ26" s="401">
        <v>60.300000000000004</v>
      </c>
    </row>
    <row r="27" spans="1:43" ht="15" customHeight="1" x14ac:dyDescent="0.25">
      <c r="A27" s="68">
        <v>22</v>
      </c>
      <c r="B27" s="22" t="s">
        <v>224</v>
      </c>
      <c r="C27" s="68">
        <v>1</v>
      </c>
      <c r="D27" s="68">
        <v>0</v>
      </c>
      <c r="E27" s="68">
        <v>0</v>
      </c>
      <c r="F27" s="68">
        <v>1</v>
      </c>
      <c r="G27" s="68">
        <v>1</v>
      </c>
      <c r="H27" s="68">
        <v>0</v>
      </c>
      <c r="I27" s="68">
        <v>1</v>
      </c>
      <c r="J27" s="68">
        <v>0</v>
      </c>
      <c r="K27" s="68">
        <v>1</v>
      </c>
      <c r="L27" s="68">
        <v>0</v>
      </c>
      <c r="M27" s="68">
        <v>0</v>
      </c>
      <c r="N27" s="68">
        <v>0</v>
      </c>
      <c r="O27" s="68">
        <v>0</v>
      </c>
      <c r="P27" s="68">
        <v>1</v>
      </c>
      <c r="Q27" s="68">
        <v>0</v>
      </c>
      <c r="R27" s="68">
        <f t="shared" si="0"/>
        <v>6</v>
      </c>
      <c r="S27" s="248">
        <f t="shared" si="2"/>
        <v>40.200000000000003</v>
      </c>
      <c r="W27" s="68">
        <v>22</v>
      </c>
      <c r="X27" s="22" t="s">
        <v>224</v>
      </c>
      <c r="Y27" s="68">
        <v>1</v>
      </c>
      <c r="Z27" s="234">
        <v>1</v>
      </c>
      <c r="AA27" s="234">
        <v>1</v>
      </c>
      <c r="AB27" s="234">
        <v>1</v>
      </c>
      <c r="AC27" s="234">
        <v>1</v>
      </c>
      <c r="AD27" s="234">
        <v>0</v>
      </c>
      <c r="AE27" s="68">
        <v>0</v>
      </c>
      <c r="AF27" s="68">
        <v>0</v>
      </c>
      <c r="AG27" s="68">
        <v>0</v>
      </c>
      <c r="AH27" s="68">
        <v>1</v>
      </c>
      <c r="AI27" s="68">
        <v>0</v>
      </c>
      <c r="AJ27" s="68">
        <v>1</v>
      </c>
      <c r="AK27" s="68">
        <v>0</v>
      </c>
      <c r="AL27" s="68">
        <v>0</v>
      </c>
      <c r="AM27" s="68">
        <v>0</v>
      </c>
      <c r="AN27" s="68">
        <f t="shared" si="1"/>
        <v>7</v>
      </c>
      <c r="AO27" s="248">
        <f t="shared" si="3"/>
        <v>46.9</v>
      </c>
      <c r="AQ27" s="401">
        <v>53.6</v>
      </c>
    </row>
    <row r="28" spans="1:43" ht="15" customHeight="1" x14ac:dyDescent="0.25">
      <c r="A28" s="68">
        <v>23</v>
      </c>
      <c r="B28" s="22" t="s">
        <v>225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1</v>
      </c>
      <c r="J28" s="68">
        <v>0</v>
      </c>
      <c r="K28" s="68">
        <v>1</v>
      </c>
      <c r="L28" s="68">
        <v>1</v>
      </c>
      <c r="M28" s="68">
        <v>1</v>
      </c>
      <c r="N28" s="68">
        <v>1</v>
      </c>
      <c r="O28" s="68">
        <v>1</v>
      </c>
      <c r="P28" s="68">
        <v>1</v>
      </c>
      <c r="Q28" s="68">
        <v>0</v>
      </c>
      <c r="R28" s="68">
        <f t="shared" si="0"/>
        <v>7</v>
      </c>
      <c r="S28" s="248">
        <f t="shared" si="2"/>
        <v>46.9</v>
      </c>
      <c r="W28" s="68">
        <v>23</v>
      </c>
      <c r="X28" s="22" t="s">
        <v>225</v>
      </c>
      <c r="Y28" s="68">
        <v>1</v>
      </c>
      <c r="Z28" s="68">
        <v>1</v>
      </c>
      <c r="AA28" s="68">
        <v>1</v>
      </c>
      <c r="AB28" s="68">
        <v>1</v>
      </c>
      <c r="AC28" s="68">
        <v>0</v>
      </c>
      <c r="AD28" s="68">
        <v>0</v>
      </c>
      <c r="AE28" s="68">
        <v>1</v>
      </c>
      <c r="AF28" s="68">
        <v>0</v>
      </c>
      <c r="AG28" s="68">
        <v>0</v>
      </c>
      <c r="AH28" s="68">
        <v>0</v>
      </c>
      <c r="AI28" s="68">
        <v>1</v>
      </c>
      <c r="AJ28" s="68">
        <v>1</v>
      </c>
      <c r="AK28" s="68">
        <v>1</v>
      </c>
      <c r="AL28" s="68">
        <v>0</v>
      </c>
      <c r="AM28" s="68">
        <v>0</v>
      </c>
      <c r="AN28" s="68">
        <f t="shared" si="1"/>
        <v>8</v>
      </c>
      <c r="AO28" s="248">
        <f t="shared" si="3"/>
        <v>53.6</v>
      </c>
      <c r="AQ28" s="401">
        <v>53.6</v>
      </c>
    </row>
    <row r="29" spans="1:43" ht="15" customHeight="1" x14ac:dyDescent="0.25">
      <c r="A29" s="68">
        <v>24</v>
      </c>
      <c r="B29" s="22" t="s">
        <v>226</v>
      </c>
      <c r="C29" s="68">
        <v>0</v>
      </c>
      <c r="D29" s="68">
        <v>1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1</v>
      </c>
      <c r="K29" s="68">
        <v>1</v>
      </c>
      <c r="L29" s="68">
        <v>0</v>
      </c>
      <c r="M29" s="68">
        <v>1</v>
      </c>
      <c r="N29" s="68">
        <v>1</v>
      </c>
      <c r="O29" s="68">
        <v>1</v>
      </c>
      <c r="P29" s="68">
        <v>1</v>
      </c>
      <c r="Q29" s="68">
        <v>0</v>
      </c>
      <c r="R29" s="68">
        <f t="shared" si="0"/>
        <v>7</v>
      </c>
      <c r="S29" s="248">
        <f t="shared" si="2"/>
        <v>46.9</v>
      </c>
      <c r="W29" s="68">
        <v>24</v>
      </c>
      <c r="X29" s="22" t="s">
        <v>226</v>
      </c>
      <c r="Y29" s="68">
        <v>1</v>
      </c>
      <c r="Z29" s="68">
        <v>1</v>
      </c>
      <c r="AA29" s="68">
        <v>0</v>
      </c>
      <c r="AB29" s="68">
        <v>1</v>
      </c>
      <c r="AC29" s="68">
        <v>0</v>
      </c>
      <c r="AD29" s="68">
        <v>1</v>
      </c>
      <c r="AE29" s="68">
        <v>1</v>
      </c>
      <c r="AF29" s="68">
        <v>0</v>
      </c>
      <c r="AG29" s="68">
        <v>0</v>
      </c>
      <c r="AH29" s="68">
        <v>1</v>
      </c>
      <c r="AI29" s="68">
        <v>0</v>
      </c>
      <c r="AJ29" s="68">
        <v>1</v>
      </c>
      <c r="AK29" s="68">
        <v>1</v>
      </c>
      <c r="AL29" s="68">
        <v>1</v>
      </c>
      <c r="AM29" s="68">
        <v>0</v>
      </c>
      <c r="AN29" s="68">
        <f t="shared" si="1"/>
        <v>9</v>
      </c>
      <c r="AO29" s="248">
        <f t="shared" si="3"/>
        <v>60.300000000000004</v>
      </c>
      <c r="AQ29" s="401">
        <v>67</v>
      </c>
    </row>
    <row r="30" spans="1:43" ht="15" customHeight="1" x14ac:dyDescent="0.25">
      <c r="A30" s="68">
        <v>25</v>
      </c>
      <c r="B30" s="22" t="s">
        <v>227</v>
      </c>
      <c r="C30" s="68">
        <v>0</v>
      </c>
      <c r="D30" s="68">
        <v>1</v>
      </c>
      <c r="E30" s="68">
        <v>0</v>
      </c>
      <c r="F30" s="68">
        <v>1</v>
      </c>
      <c r="G30" s="68">
        <v>0</v>
      </c>
      <c r="H30" s="68">
        <v>1</v>
      </c>
      <c r="I30" s="68">
        <v>1</v>
      </c>
      <c r="J30" s="234">
        <v>1</v>
      </c>
      <c r="K30" s="68">
        <v>1</v>
      </c>
      <c r="L30" s="68">
        <v>0</v>
      </c>
      <c r="M30" s="68">
        <v>1</v>
      </c>
      <c r="N30" s="68">
        <v>1</v>
      </c>
      <c r="O30" s="68">
        <v>1</v>
      </c>
      <c r="P30" s="68">
        <v>1</v>
      </c>
      <c r="Q30" s="68">
        <v>0</v>
      </c>
      <c r="R30" s="68">
        <f t="shared" si="0"/>
        <v>10</v>
      </c>
      <c r="S30" s="248">
        <f t="shared" si="2"/>
        <v>67</v>
      </c>
      <c r="W30" s="68">
        <v>25</v>
      </c>
      <c r="X30" s="22" t="s">
        <v>227</v>
      </c>
      <c r="Y30" s="68">
        <v>1</v>
      </c>
      <c r="Z30" s="68">
        <v>1</v>
      </c>
      <c r="AA30" s="68">
        <v>0</v>
      </c>
      <c r="AB30" s="68">
        <v>1</v>
      </c>
      <c r="AC30" s="68">
        <v>1</v>
      </c>
      <c r="AD30" s="68">
        <v>1</v>
      </c>
      <c r="AE30" s="68">
        <v>0</v>
      </c>
      <c r="AF30" s="68">
        <v>0</v>
      </c>
      <c r="AG30" s="68">
        <v>1</v>
      </c>
      <c r="AH30" s="68">
        <v>1</v>
      </c>
      <c r="AI30" s="68">
        <v>0</v>
      </c>
      <c r="AJ30" s="68">
        <v>1</v>
      </c>
      <c r="AK30" s="68">
        <v>1</v>
      </c>
      <c r="AL30" s="68">
        <v>1</v>
      </c>
      <c r="AM30" s="68">
        <v>1</v>
      </c>
      <c r="AN30" s="68">
        <f t="shared" si="1"/>
        <v>11</v>
      </c>
      <c r="AO30" s="248">
        <f t="shared" si="3"/>
        <v>73.7</v>
      </c>
      <c r="AQ30" s="401">
        <v>80.400000000000006</v>
      </c>
    </row>
    <row r="31" spans="1:43" ht="15" customHeight="1" x14ac:dyDescent="0.25">
      <c r="A31" s="68">
        <v>26</v>
      </c>
      <c r="B31" s="22" t="s">
        <v>228</v>
      </c>
      <c r="C31" s="68">
        <v>0</v>
      </c>
      <c r="D31" s="68">
        <v>0</v>
      </c>
      <c r="E31" s="68">
        <v>0</v>
      </c>
      <c r="F31" s="68">
        <v>0</v>
      </c>
      <c r="G31" s="234">
        <v>1</v>
      </c>
      <c r="H31" s="234">
        <v>1</v>
      </c>
      <c r="I31" s="68">
        <v>1</v>
      </c>
      <c r="J31" s="68">
        <v>1</v>
      </c>
      <c r="K31" s="68">
        <v>1</v>
      </c>
      <c r="L31" s="68">
        <v>0</v>
      </c>
      <c r="M31" s="68">
        <v>1</v>
      </c>
      <c r="N31" s="68">
        <v>1</v>
      </c>
      <c r="O31" s="68">
        <v>1</v>
      </c>
      <c r="P31" s="68">
        <v>1</v>
      </c>
      <c r="Q31" s="68">
        <v>0</v>
      </c>
      <c r="R31" s="68">
        <f t="shared" si="0"/>
        <v>9</v>
      </c>
      <c r="S31" s="248">
        <f t="shared" si="2"/>
        <v>60.300000000000004</v>
      </c>
      <c r="W31" s="68">
        <v>26</v>
      </c>
      <c r="X31" s="22" t="s">
        <v>228</v>
      </c>
      <c r="Y31" s="68">
        <v>1</v>
      </c>
      <c r="Z31" s="68">
        <v>1</v>
      </c>
      <c r="AA31" s="68">
        <v>1</v>
      </c>
      <c r="AB31" s="68">
        <v>1</v>
      </c>
      <c r="AC31" s="234">
        <v>1</v>
      </c>
      <c r="AD31" s="234">
        <v>0</v>
      </c>
      <c r="AE31" s="234">
        <v>1</v>
      </c>
      <c r="AF31" s="234">
        <v>1</v>
      </c>
      <c r="AG31" s="68">
        <v>0</v>
      </c>
      <c r="AH31" s="68">
        <v>0</v>
      </c>
      <c r="AI31" s="68">
        <v>1</v>
      </c>
      <c r="AJ31" s="68">
        <v>1</v>
      </c>
      <c r="AK31" s="68">
        <v>1</v>
      </c>
      <c r="AL31" s="68">
        <v>0</v>
      </c>
      <c r="AM31" s="68">
        <v>0</v>
      </c>
      <c r="AN31" s="68">
        <f t="shared" si="1"/>
        <v>10</v>
      </c>
      <c r="AO31" s="248">
        <f t="shared" si="3"/>
        <v>67</v>
      </c>
      <c r="AQ31" s="401">
        <v>73.7</v>
      </c>
    </row>
    <row r="32" spans="1:43" ht="15" customHeight="1" x14ac:dyDescent="0.25">
      <c r="A32" s="68">
        <v>27</v>
      </c>
      <c r="B32" s="22" t="s">
        <v>229</v>
      </c>
      <c r="C32" s="68">
        <v>0</v>
      </c>
      <c r="D32" s="68">
        <v>0</v>
      </c>
      <c r="E32" s="68">
        <v>0</v>
      </c>
      <c r="F32" s="68">
        <v>1</v>
      </c>
      <c r="G32" s="68">
        <v>1</v>
      </c>
      <c r="H32" s="68">
        <v>1</v>
      </c>
      <c r="I32" s="68">
        <v>0</v>
      </c>
      <c r="J32" s="68">
        <v>0</v>
      </c>
      <c r="K32" s="68">
        <v>1</v>
      </c>
      <c r="L32" s="68">
        <v>1</v>
      </c>
      <c r="M32" s="68">
        <v>1</v>
      </c>
      <c r="N32" s="68">
        <v>0</v>
      </c>
      <c r="O32" s="68">
        <v>0</v>
      </c>
      <c r="P32" s="68">
        <v>1</v>
      </c>
      <c r="Q32" s="68">
        <v>0</v>
      </c>
      <c r="R32" s="68">
        <f t="shared" si="0"/>
        <v>7</v>
      </c>
      <c r="S32" s="248">
        <f t="shared" si="2"/>
        <v>46.9</v>
      </c>
      <c r="W32" s="68">
        <v>27</v>
      </c>
      <c r="X32" s="22" t="s">
        <v>229</v>
      </c>
      <c r="Y32" s="68">
        <v>1</v>
      </c>
      <c r="Z32" s="68">
        <v>0</v>
      </c>
      <c r="AA32" s="68">
        <v>0</v>
      </c>
      <c r="AB32" s="68">
        <v>1</v>
      </c>
      <c r="AC32" s="68">
        <v>0</v>
      </c>
      <c r="AD32" s="68">
        <v>1</v>
      </c>
      <c r="AE32" s="68">
        <v>1</v>
      </c>
      <c r="AF32" s="68">
        <v>0</v>
      </c>
      <c r="AG32" s="68">
        <v>0</v>
      </c>
      <c r="AH32" s="68">
        <v>1</v>
      </c>
      <c r="AI32" s="68">
        <v>1</v>
      </c>
      <c r="AJ32" s="68">
        <v>1</v>
      </c>
      <c r="AK32" s="68">
        <v>0</v>
      </c>
      <c r="AL32" s="68">
        <v>0</v>
      </c>
      <c r="AM32" s="68">
        <v>1</v>
      </c>
      <c r="AN32" s="68">
        <f t="shared" si="1"/>
        <v>8</v>
      </c>
      <c r="AO32" s="248">
        <f t="shared" si="3"/>
        <v>53.6</v>
      </c>
      <c r="AQ32" s="401">
        <v>60.300000000000004</v>
      </c>
    </row>
    <row r="33" spans="1:43" ht="15" customHeight="1" x14ac:dyDescent="0.25">
      <c r="A33" s="68">
        <v>28</v>
      </c>
      <c r="B33" s="22" t="s">
        <v>230</v>
      </c>
      <c r="C33" s="68">
        <v>0</v>
      </c>
      <c r="D33" s="68">
        <v>0</v>
      </c>
      <c r="E33" s="68">
        <v>0</v>
      </c>
      <c r="F33" s="234">
        <v>1</v>
      </c>
      <c r="G33" s="234">
        <v>1</v>
      </c>
      <c r="H33" s="234">
        <v>1</v>
      </c>
      <c r="I33" s="234">
        <v>1</v>
      </c>
      <c r="J33" s="234">
        <v>1</v>
      </c>
      <c r="K33" s="68">
        <v>1</v>
      </c>
      <c r="L33" s="68">
        <v>0</v>
      </c>
      <c r="M33" s="68">
        <v>1</v>
      </c>
      <c r="N33" s="68">
        <v>0</v>
      </c>
      <c r="O33" s="68">
        <v>1</v>
      </c>
      <c r="P33" s="68">
        <v>1</v>
      </c>
      <c r="Q33" s="68">
        <v>0</v>
      </c>
      <c r="R33" s="68">
        <f t="shared" si="0"/>
        <v>9</v>
      </c>
      <c r="S33" s="248">
        <f t="shared" si="2"/>
        <v>60.300000000000004</v>
      </c>
      <c r="W33" s="68">
        <v>28</v>
      </c>
      <c r="X33" s="22" t="s">
        <v>230</v>
      </c>
      <c r="Y33" s="68">
        <v>1</v>
      </c>
      <c r="Z33" s="234">
        <v>1</v>
      </c>
      <c r="AA33" s="234">
        <v>0</v>
      </c>
      <c r="AB33" s="234">
        <v>1</v>
      </c>
      <c r="AC33" s="234">
        <v>1</v>
      </c>
      <c r="AD33" s="234">
        <v>1</v>
      </c>
      <c r="AE33" s="234">
        <v>0</v>
      </c>
      <c r="AF33" s="234">
        <v>1</v>
      </c>
      <c r="AG33" s="234">
        <v>1</v>
      </c>
      <c r="AH33" s="234">
        <v>1</v>
      </c>
      <c r="AI33" s="234">
        <v>1</v>
      </c>
      <c r="AJ33" s="234">
        <v>1</v>
      </c>
      <c r="AK33" s="234">
        <v>1</v>
      </c>
      <c r="AL33" s="68">
        <v>0</v>
      </c>
      <c r="AM33" s="68">
        <v>0</v>
      </c>
      <c r="AN33" s="68">
        <f t="shared" si="1"/>
        <v>11</v>
      </c>
      <c r="AO33" s="248">
        <f t="shared" si="3"/>
        <v>73.7</v>
      </c>
      <c r="AQ33" s="401">
        <v>87.100000000000009</v>
      </c>
    </row>
    <row r="34" spans="1:43" ht="15" customHeight="1" x14ac:dyDescent="0.25">
      <c r="A34" s="68"/>
      <c r="B34" s="23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W34" s="68"/>
      <c r="X34" s="23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</row>
    <row r="35" spans="1:43" s="40" customFormat="1" x14ac:dyDescent="0.25">
      <c r="A35" s="651" t="s">
        <v>79</v>
      </c>
      <c r="B35" s="651"/>
      <c r="C35" s="651"/>
      <c r="D35" s="651"/>
      <c r="E35" s="651"/>
      <c r="F35" s="651"/>
      <c r="G35" s="651"/>
      <c r="H35" s="651"/>
      <c r="I35" s="651"/>
      <c r="J35" s="651"/>
      <c r="K35" s="651"/>
      <c r="L35" s="651"/>
      <c r="M35" s="651"/>
      <c r="N35" s="651"/>
      <c r="O35" s="651"/>
      <c r="P35" s="651"/>
      <c r="Q35" s="651"/>
      <c r="R35" s="651"/>
      <c r="S35" s="78">
        <f>COUNTIFS(S6:S34,"&gt;=65")</f>
        <v>6</v>
      </c>
      <c r="W35" s="526" t="s">
        <v>78</v>
      </c>
      <c r="X35" s="526"/>
      <c r="Y35" s="526"/>
      <c r="Z35" s="526"/>
      <c r="AA35" s="526"/>
      <c r="AB35" s="526"/>
      <c r="AC35" s="526"/>
      <c r="AD35" s="526"/>
      <c r="AE35" s="526"/>
      <c r="AF35" s="526"/>
      <c r="AG35" s="526"/>
      <c r="AH35" s="526"/>
      <c r="AI35" s="526"/>
      <c r="AJ35" s="526"/>
      <c r="AK35" s="526"/>
      <c r="AL35" s="526"/>
      <c r="AM35" s="526"/>
      <c r="AN35" s="526"/>
      <c r="AO35" s="79">
        <f>COUNTIFS(AO6:AO34,"&gt;=65")</f>
        <v>15</v>
      </c>
    </row>
  </sheetData>
  <mergeCells count="14">
    <mergeCell ref="W35:AN35"/>
    <mergeCell ref="A35:R35"/>
    <mergeCell ref="AN4:AN5"/>
    <mergeCell ref="AO4:AO5"/>
    <mergeCell ref="A1:S1"/>
    <mergeCell ref="W1:AO1"/>
    <mergeCell ref="A4:A5"/>
    <mergeCell ref="B4:B5"/>
    <mergeCell ref="R4:R5"/>
    <mergeCell ref="S4:S5"/>
    <mergeCell ref="W4:W5"/>
    <mergeCell ref="X4:X5"/>
    <mergeCell ref="Y4:AM4"/>
    <mergeCell ref="C4:Q4"/>
  </mergeCells>
  <phoneticPr fontId="1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488C0-9C56-4484-8444-E4DBAF216E3C}">
  <dimension ref="C3:S32"/>
  <sheetViews>
    <sheetView showGridLines="0" topLeftCell="B1" zoomScale="110" zoomScaleNormal="110" workbookViewId="0">
      <selection activeCell="M11" sqref="M11"/>
    </sheetView>
  </sheetViews>
  <sheetFormatPr defaultRowHeight="15" x14ac:dyDescent="0.25"/>
  <cols>
    <col min="3" max="3" width="5.85546875" customWidth="1"/>
    <col min="4" max="4" width="17.5703125" customWidth="1"/>
    <col min="8" max="8" width="11.140625" customWidth="1"/>
    <col min="13" max="13" width="14" customWidth="1"/>
    <col min="14" max="14" width="6.5703125" customWidth="1"/>
  </cols>
  <sheetData>
    <row r="3" spans="3:18" x14ac:dyDescent="0.25">
      <c r="M3" s="655" t="s">
        <v>518</v>
      </c>
      <c r="N3" s="655"/>
      <c r="O3" s="655"/>
      <c r="P3" s="655"/>
      <c r="Q3" s="655"/>
      <c r="R3" s="655"/>
    </row>
    <row r="4" spans="3:18" ht="28.5" customHeight="1" x14ac:dyDescent="0.25">
      <c r="C4" s="657" t="s">
        <v>0</v>
      </c>
      <c r="D4" s="657" t="s">
        <v>1</v>
      </c>
      <c r="E4" s="652" t="s">
        <v>15</v>
      </c>
      <c r="F4" s="654"/>
      <c r="G4" s="657" t="s">
        <v>80</v>
      </c>
      <c r="H4" s="167" t="s">
        <v>81</v>
      </c>
      <c r="I4" s="167" t="s">
        <v>82</v>
      </c>
      <c r="J4" s="167" t="s">
        <v>82</v>
      </c>
      <c r="M4" s="656" t="s">
        <v>53</v>
      </c>
      <c r="N4" s="351" t="s">
        <v>191</v>
      </c>
      <c r="O4" s="352" t="s">
        <v>519</v>
      </c>
      <c r="P4" s="352" t="s">
        <v>520</v>
      </c>
      <c r="Q4" s="352" t="s">
        <v>97</v>
      </c>
      <c r="R4" s="353" t="s">
        <v>98</v>
      </c>
    </row>
    <row r="5" spans="3:18" ht="33" customHeight="1" x14ac:dyDescent="0.25">
      <c r="C5" s="658"/>
      <c r="D5" s="658"/>
      <c r="E5" s="167" t="s">
        <v>83</v>
      </c>
      <c r="F5" s="167" t="s">
        <v>84</v>
      </c>
      <c r="G5" s="658"/>
      <c r="H5" s="167" t="s">
        <v>85</v>
      </c>
      <c r="I5" s="167" t="s">
        <v>15</v>
      </c>
      <c r="J5" s="167" t="s">
        <v>86</v>
      </c>
      <c r="M5" s="354" t="s">
        <v>521</v>
      </c>
      <c r="N5" s="355">
        <v>20</v>
      </c>
      <c r="O5" s="356">
        <v>0.17499999999999999</v>
      </c>
      <c r="P5" s="356">
        <v>1</v>
      </c>
      <c r="Q5" s="357">
        <v>0.57976228174341382</v>
      </c>
      <c r="R5" s="358">
        <v>0.24011804008291027</v>
      </c>
    </row>
    <row r="6" spans="3:18" ht="23.1" customHeight="1" x14ac:dyDescent="0.25">
      <c r="C6" s="167">
        <v>1</v>
      </c>
      <c r="D6" s="234" t="s">
        <v>107</v>
      </c>
      <c r="E6" s="249">
        <v>73.7</v>
      </c>
      <c r="F6" s="249">
        <v>100</v>
      </c>
      <c r="G6" s="167">
        <f>F6-E6</f>
        <v>26.299999999999997</v>
      </c>
      <c r="H6" s="167">
        <f>100-E6</f>
        <v>26.299999999999997</v>
      </c>
      <c r="I6" s="167">
        <f>G6/H6</f>
        <v>1</v>
      </c>
      <c r="J6" s="167">
        <f>I6*100</f>
        <v>100</v>
      </c>
      <c r="M6" s="359" t="s">
        <v>522</v>
      </c>
      <c r="N6" s="360">
        <v>20</v>
      </c>
      <c r="O6" s="361">
        <v>17.5</v>
      </c>
      <c r="P6" s="361">
        <v>100</v>
      </c>
      <c r="Q6" s="362">
        <v>57.976228174341387</v>
      </c>
      <c r="R6" s="363">
        <v>24.011804008291026</v>
      </c>
    </row>
    <row r="7" spans="3:18" ht="23.1" customHeight="1" x14ac:dyDescent="0.25">
      <c r="C7" s="167">
        <v>2</v>
      </c>
      <c r="D7" s="234" t="s">
        <v>108</v>
      </c>
      <c r="E7" s="249">
        <v>67</v>
      </c>
      <c r="F7" s="249">
        <v>87.100000000000009</v>
      </c>
      <c r="G7" s="237">
        <f t="shared" ref="G7:G25" si="0">F7-E7</f>
        <v>20.100000000000009</v>
      </c>
      <c r="H7" s="237">
        <f t="shared" ref="H7:H24" si="1">100-E7</f>
        <v>33</v>
      </c>
      <c r="I7" s="237">
        <f t="shared" ref="I7:I26" si="2">G7/H7</f>
        <v>0.60909090909090935</v>
      </c>
      <c r="J7" s="237">
        <f t="shared" ref="J7:J26" si="3">I7*100</f>
        <v>60.909090909090935</v>
      </c>
      <c r="M7" s="364" t="s">
        <v>523</v>
      </c>
      <c r="N7" s="365">
        <v>20</v>
      </c>
      <c r="O7" s="366"/>
      <c r="P7" s="366"/>
      <c r="Q7" s="366"/>
      <c r="R7" s="367"/>
    </row>
    <row r="8" spans="3:18" ht="23.1" customHeight="1" x14ac:dyDescent="0.25">
      <c r="C8" s="167">
        <v>3</v>
      </c>
      <c r="D8" s="234" t="s">
        <v>109</v>
      </c>
      <c r="E8" s="249">
        <v>53.6</v>
      </c>
      <c r="F8" s="249">
        <v>73.7</v>
      </c>
      <c r="G8" s="237">
        <f t="shared" si="0"/>
        <v>20.100000000000001</v>
      </c>
      <c r="H8" s="237">
        <f t="shared" si="1"/>
        <v>46.4</v>
      </c>
      <c r="I8" s="237">
        <f t="shared" si="2"/>
        <v>0.43318965517241381</v>
      </c>
      <c r="J8" s="237">
        <f t="shared" si="3"/>
        <v>43.318965517241381</v>
      </c>
    </row>
    <row r="9" spans="3:18" ht="23.1" customHeight="1" x14ac:dyDescent="0.25">
      <c r="C9" s="167">
        <v>4</v>
      </c>
      <c r="D9" s="234" t="s">
        <v>110</v>
      </c>
      <c r="E9" s="249">
        <v>40.200000000000003</v>
      </c>
      <c r="F9" s="249">
        <v>60.300000000000004</v>
      </c>
      <c r="G9" s="237">
        <f t="shared" si="0"/>
        <v>20.100000000000001</v>
      </c>
      <c r="H9" s="237">
        <f t="shared" si="1"/>
        <v>59.8</v>
      </c>
      <c r="I9" s="237">
        <f t="shared" si="2"/>
        <v>0.3361204013377927</v>
      </c>
      <c r="J9" s="237">
        <f t="shared" si="3"/>
        <v>33.612040133779267</v>
      </c>
    </row>
    <row r="10" spans="3:18" ht="23.1" customHeight="1" x14ac:dyDescent="0.25">
      <c r="C10" s="167">
        <v>5</v>
      </c>
      <c r="D10" s="234" t="s">
        <v>111</v>
      </c>
      <c r="E10" s="249">
        <v>33.5</v>
      </c>
      <c r="F10" s="249">
        <v>53.6</v>
      </c>
      <c r="G10" s="237">
        <f t="shared" si="0"/>
        <v>20.100000000000001</v>
      </c>
      <c r="H10" s="237">
        <f t="shared" si="1"/>
        <v>66.5</v>
      </c>
      <c r="I10" s="237">
        <f t="shared" si="2"/>
        <v>0.30225563909774439</v>
      </c>
      <c r="J10" s="237">
        <f t="shared" si="3"/>
        <v>30.22556390977444</v>
      </c>
    </row>
    <row r="11" spans="3:18" ht="23.1" customHeight="1" x14ac:dyDescent="0.25">
      <c r="C11" s="167">
        <v>6</v>
      </c>
      <c r="D11" s="234" t="s">
        <v>112</v>
      </c>
      <c r="E11" s="249">
        <v>40.200000000000003</v>
      </c>
      <c r="F11" s="249">
        <v>60.300000000000004</v>
      </c>
      <c r="G11" s="237">
        <f t="shared" si="0"/>
        <v>20.100000000000001</v>
      </c>
      <c r="H11" s="237">
        <f t="shared" si="1"/>
        <v>59.8</v>
      </c>
      <c r="I11" s="237">
        <f t="shared" si="2"/>
        <v>0.3361204013377927</v>
      </c>
      <c r="J11" s="237">
        <f t="shared" si="3"/>
        <v>33.612040133779267</v>
      </c>
    </row>
    <row r="12" spans="3:18" ht="23.1" customHeight="1" x14ac:dyDescent="0.25">
      <c r="C12" s="344">
        <v>7</v>
      </c>
      <c r="D12" s="234" t="s">
        <v>113</v>
      </c>
      <c r="E12" s="249">
        <v>73.7</v>
      </c>
      <c r="F12" s="249">
        <v>93.8</v>
      </c>
      <c r="G12" s="237">
        <f t="shared" si="0"/>
        <v>20.099999999999994</v>
      </c>
      <c r="H12" s="237">
        <f t="shared" si="1"/>
        <v>26.299999999999997</v>
      </c>
      <c r="I12" s="237">
        <f t="shared" si="2"/>
        <v>0.76425855513307972</v>
      </c>
      <c r="J12" s="237">
        <f t="shared" si="3"/>
        <v>76.425855513307965</v>
      </c>
    </row>
    <row r="13" spans="3:18" ht="23.1" customHeight="1" x14ac:dyDescent="0.25">
      <c r="C13" s="344">
        <v>8</v>
      </c>
      <c r="D13" s="234" t="s">
        <v>114</v>
      </c>
      <c r="E13" s="249">
        <v>46.9</v>
      </c>
      <c r="F13" s="249">
        <v>73.7</v>
      </c>
      <c r="G13" s="237">
        <f t="shared" si="0"/>
        <v>26.800000000000004</v>
      </c>
      <c r="H13" s="237">
        <f t="shared" si="1"/>
        <v>53.1</v>
      </c>
      <c r="I13" s="237">
        <f t="shared" si="2"/>
        <v>0.50470809792843696</v>
      </c>
      <c r="J13" s="237">
        <f t="shared" si="3"/>
        <v>50.470809792843696</v>
      </c>
    </row>
    <row r="14" spans="3:18" ht="23.1" customHeight="1" x14ac:dyDescent="0.25">
      <c r="C14" s="344">
        <v>9</v>
      </c>
      <c r="D14" s="234" t="s">
        <v>115</v>
      </c>
      <c r="E14" s="249">
        <v>80.400000000000006</v>
      </c>
      <c r="F14" s="249">
        <v>100</v>
      </c>
      <c r="G14" s="237">
        <f t="shared" si="0"/>
        <v>19.599999999999994</v>
      </c>
      <c r="H14" s="237">
        <f t="shared" si="1"/>
        <v>19.599999999999994</v>
      </c>
      <c r="I14" s="237">
        <f t="shared" si="2"/>
        <v>1</v>
      </c>
      <c r="J14" s="237">
        <f t="shared" si="3"/>
        <v>100</v>
      </c>
    </row>
    <row r="15" spans="3:18" ht="23.1" customHeight="1" x14ac:dyDescent="0.25">
      <c r="C15" s="344">
        <v>10</v>
      </c>
      <c r="D15" s="234" t="s">
        <v>116</v>
      </c>
      <c r="E15" s="249">
        <v>53.6</v>
      </c>
      <c r="F15" s="249">
        <v>80.400000000000006</v>
      </c>
      <c r="G15" s="237">
        <f t="shared" si="0"/>
        <v>26.800000000000004</v>
      </c>
      <c r="H15" s="237">
        <f t="shared" si="1"/>
        <v>46.4</v>
      </c>
      <c r="I15" s="237">
        <f t="shared" si="2"/>
        <v>0.57758620689655182</v>
      </c>
      <c r="J15" s="237">
        <f t="shared" si="3"/>
        <v>57.758620689655181</v>
      </c>
    </row>
    <row r="16" spans="3:18" ht="23.1" customHeight="1" x14ac:dyDescent="0.25">
      <c r="C16" s="344">
        <v>11</v>
      </c>
      <c r="D16" s="234" t="s">
        <v>117</v>
      </c>
      <c r="E16" s="249">
        <v>73.7</v>
      </c>
      <c r="F16" s="249">
        <v>100</v>
      </c>
      <c r="G16" s="237">
        <f t="shared" si="0"/>
        <v>26.299999999999997</v>
      </c>
      <c r="H16" s="237">
        <f t="shared" si="1"/>
        <v>26.299999999999997</v>
      </c>
      <c r="I16" s="237">
        <f t="shared" si="2"/>
        <v>1</v>
      </c>
      <c r="J16" s="237">
        <f t="shared" si="3"/>
        <v>100</v>
      </c>
    </row>
    <row r="17" spans="3:19" ht="23.1" customHeight="1" x14ac:dyDescent="0.25">
      <c r="C17" s="344">
        <v>12</v>
      </c>
      <c r="D17" s="234" t="s">
        <v>118</v>
      </c>
      <c r="E17" s="249">
        <v>53.6</v>
      </c>
      <c r="F17" s="249">
        <v>80.400000000000006</v>
      </c>
      <c r="G17" s="237">
        <f t="shared" si="0"/>
        <v>26.800000000000004</v>
      </c>
      <c r="H17" s="237">
        <f t="shared" si="1"/>
        <v>46.4</v>
      </c>
      <c r="I17" s="237">
        <f t="shared" si="2"/>
        <v>0.57758620689655182</v>
      </c>
      <c r="J17" s="237">
        <f t="shared" si="3"/>
        <v>57.758620689655181</v>
      </c>
    </row>
    <row r="18" spans="3:19" ht="23.1" customHeight="1" x14ac:dyDescent="0.25">
      <c r="C18" s="344">
        <v>13</v>
      </c>
      <c r="D18" s="234" t="s">
        <v>119</v>
      </c>
      <c r="E18" s="249">
        <v>60.300000000000004</v>
      </c>
      <c r="F18" s="249">
        <v>87.100000000000009</v>
      </c>
      <c r="G18" s="237">
        <f t="shared" si="0"/>
        <v>26.800000000000004</v>
      </c>
      <c r="H18" s="237">
        <f t="shared" si="1"/>
        <v>39.699999999999996</v>
      </c>
      <c r="I18" s="237">
        <f t="shared" si="2"/>
        <v>0.67506297229219159</v>
      </c>
      <c r="J18" s="237">
        <f t="shared" si="3"/>
        <v>67.506297229219157</v>
      </c>
    </row>
    <row r="19" spans="3:19" ht="23.1" customHeight="1" x14ac:dyDescent="0.25">
      <c r="C19" s="344">
        <v>14</v>
      </c>
      <c r="D19" s="234" t="s">
        <v>120</v>
      </c>
      <c r="E19" s="249">
        <v>67</v>
      </c>
      <c r="F19" s="249">
        <v>93.8</v>
      </c>
      <c r="G19" s="237">
        <f t="shared" si="0"/>
        <v>26.799999999999997</v>
      </c>
      <c r="H19" s="237">
        <f t="shared" si="1"/>
        <v>33</v>
      </c>
      <c r="I19" s="237">
        <f t="shared" si="2"/>
        <v>0.81212121212121202</v>
      </c>
      <c r="J19" s="237">
        <f t="shared" si="3"/>
        <v>81.212121212121204</v>
      </c>
    </row>
    <row r="20" spans="3:19" ht="23.1" customHeight="1" x14ac:dyDescent="0.25">
      <c r="C20" s="344">
        <v>15</v>
      </c>
      <c r="D20" s="234" t="s">
        <v>121</v>
      </c>
      <c r="E20" s="249">
        <v>60.300000000000004</v>
      </c>
      <c r="F20" s="249">
        <v>67</v>
      </c>
      <c r="G20" s="237">
        <f t="shared" si="0"/>
        <v>6.6999999999999957</v>
      </c>
      <c r="H20" s="237">
        <f t="shared" si="1"/>
        <v>39.699999999999996</v>
      </c>
      <c r="I20" s="237">
        <f t="shared" si="2"/>
        <v>0.16876574307304776</v>
      </c>
      <c r="J20" s="237">
        <f t="shared" si="3"/>
        <v>16.876574307304775</v>
      </c>
    </row>
    <row r="21" spans="3:19" ht="23.1" customHeight="1" x14ac:dyDescent="0.25">
      <c r="C21" s="344">
        <v>16</v>
      </c>
      <c r="D21" s="234" t="s">
        <v>122</v>
      </c>
      <c r="E21" s="249">
        <v>33.5</v>
      </c>
      <c r="F21" s="249">
        <v>60.300000000000004</v>
      </c>
      <c r="G21" s="237">
        <f t="shared" si="0"/>
        <v>26.800000000000004</v>
      </c>
      <c r="H21" s="237">
        <f t="shared" si="1"/>
        <v>66.5</v>
      </c>
      <c r="I21" s="237">
        <f t="shared" si="2"/>
        <v>0.40300751879699254</v>
      </c>
      <c r="J21" s="237">
        <f t="shared" si="3"/>
        <v>40.300751879699256</v>
      </c>
    </row>
    <row r="22" spans="3:19" ht="23.1" customHeight="1" x14ac:dyDescent="0.25">
      <c r="C22" s="344">
        <v>17</v>
      </c>
      <c r="D22" s="234" t="s">
        <v>123</v>
      </c>
      <c r="E22" s="249">
        <v>40.200000000000003</v>
      </c>
      <c r="F22" s="249">
        <v>67</v>
      </c>
      <c r="G22" s="237">
        <f t="shared" si="0"/>
        <v>26.799999999999997</v>
      </c>
      <c r="H22" s="237">
        <f t="shared" si="1"/>
        <v>59.8</v>
      </c>
      <c r="I22" s="237">
        <f t="shared" si="2"/>
        <v>0.44816053511705684</v>
      </c>
      <c r="J22" s="237">
        <f t="shared" si="3"/>
        <v>44.816053511705682</v>
      </c>
    </row>
    <row r="23" spans="3:19" ht="23.1" customHeight="1" x14ac:dyDescent="0.25">
      <c r="C23" s="344">
        <v>18</v>
      </c>
      <c r="D23" s="234" t="s">
        <v>124</v>
      </c>
      <c r="E23" s="249">
        <v>67</v>
      </c>
      <c r="F23" s="249">
        <v>87.100000000000009</v>
      </c>
      <c r="G23" s="237">
        <f t="shared" si="0"/>
        <v>20.100000000000009</v>
      </c>
      <c r="H23" s="237">
        <f t="shared" si="1"/>
        <v>33</v>
      </c>
      <c r="I23" s="237">
        <f t="shared" si="2"/>
        <v>0.60909090909090935</v>
      </c>
      <c r="J23" s="237">
        <f t="shared" si="3"/>
        <v>60.909090909090935</v>
      </c>
    </row>
    <row r="24" spans="3:19" ht="23.1" customHeight="1" x14ac:dyDescent="0.25">
      <c r="C24" s="344">
        <v>19</v>
      </c>
      <c r="D24" s="234" t="s">
        <v>125</v>
      </c>
      <c r="E24" s="249">
        <v>53.6</v>
      </c>
      <c r="F24" s="249">
        <v>73.7</v>
      </c>
      <c r="G24" s="237">
        <f t="shared" si="0"/>
        <v>20.100000000000001</v>
      </c>
      <c r="H24" s="237">
        <f t="shared" si="1"/>
        <v>46.4</v>
      </c>
      <c r="I24" s="237">
        <f t="shared" si="2"/>
        <v>0.43318965517241381</v>
      </c>
      <c r="J24" s="237">
        <f t="shared" si="3"/>
        <v>43.318965517241381</v>
      </c>
    </row>
    <row r="25" spans="3:19" ht="23.1" customHeight="1" x14ac:dyDescent="0.25">
      <c r="C25" s="344">
        <v>20</v>
      </c>
      <c r="D25" s="234" t="s">
        <v>126</v>
      </c>
      <c r="E25" s="249">
        <v>46.9</v>
      </c>
      <c r="F25" s="249">
        <v>80.400000000000006</v>
      </c>
      <c r="G25" s="237">
        <f t="shared" si="0"/>
        <v>33.500000000000007</v>
      </c>
      <c r="H25" s="249">
        <f>100-E25</f>
        <v>53.1</v>
      </c>
      <c r="I25" s="237">
        <f t="shared" si="2"/>
        <v>0.63088512241054628</v>
      </c>
      <c r="J25" s="237">
        <f t="shared" si="3"/>
        <v>63.08851224105463</v>
      </c>
    </row>
    <row r="26" spans="3:19" ht="23.1" customHeight="1" x14ac:dyDescent="0.25">
      <c r="C26" s="652" t="s">
        <v>5</v>
      </c>
      <c r="D26" s="654"/>
      <c r="E26" s="249">
        <f>AVERAGE(E6:E25)</f>
        <v>55.945000000000007</v>
      </c>
      <c r="F26" s="249">
        <f>AVERAGE(F6:F25)</f>
        <v>78.984999999999999</v>
      </c>
      <c r="G26" s="219">
        <f>AVERAGE(G6:G25)</f>
        <v>23.040000000000003</v>
      </c>
      <c r="H26" s="219">
        <f>AVERAGE(H6:H25)</f>
        <v>44.055</v>
      </c>
      <c r="I26" s="237">
        <f t="shared" si="2"/>
        <v>0.52298263534218592</v>
      </c>
      <c r="J26" s="237">
        <f t="shared" si="3"/>
        <v>52.298263534218592</v>
      </c>
    </row>
    <row r="27" spans="3:19" ht="23.1" customHeight="1" x14ac:dyDescent="0.25">
      <c r="C27" s="652" t="s">
        <v>194</v>
      </c>
      <c r="D27" s="653"/>
      <c r="E27" s="653"/>
      <c r="F27" s="653"/>
      <c r="G27" s="653"/>
      <c r="H27" s="654"/>
      <c r="I27" s="167">
        <f>G26/H26</f>
        <v>0.52298263534218592</v>
      </c>
      <c r="J27" s="219">
        <f>I27*100</f>
        <v>52.298263534218592</v>
      </c>
    </row>
    <row r="28" spans="3:19" x14ac:dyDescent="0.25">
      <c r="S28" s="350"/>
    </row>
    <row r="29" spans="3:19" x14ac:dyDescent="0.25">
      <c r="S29" s="350"/>
    </row>
    <row r="30" spans="3:19" x14ac:dyDescent="0.25">
      <c r="S30" s="350"/>
    </row>
    <row r="31" spans="3:19" x14ac:dyDescent="0.25">
      <c r="S31" s="350"/>
    </row>
    <row r="32" spans="3:19" x14ac:dyDescent="0.25">
      <c r="S32" s="350"/>
    </row>
  </sheetData>
  <mergeCells count="8">
    <mergeCell ref="C27:H27"/>
    <mergeCell ref="C26:D26"/>
    <mergeCell ref="M3:R3"/>
    <mergeCell ref="M4"/>
    <mergeCell ref="C4:C5"/>
    <mergeCell ref="D4:D5"/>
    <mergeCell ref="E4:F4"/>
    <mergeCell ref="G4:G5"/>
  </mergeCells>
  <phoneticPr fontId="13" type="noConversion"/>
  <pageMargins left="0.7" right="0.7" top="0.75" bottom="0.75" header="0.3" footer="0.3"/>
  <pageSetup paperSize="285" scale="9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643C-D5BF-4BA3-BB92-CA5D252537D5}">
  <dimension ref="B1:U37"/>
  <sheetViews>
    <sheetView topLeftCell="C1" zoomScale="98" zoomScaleNormal="98" workbookViewId="0">
      <selection activeCell="J31" sqref="J31"/>
    </sheetView>
  </sheetViews>
  <sheetFormatPr defaultRowHeight="15" x14ac:dyDescent="0.25"/>
  <cols>
    <col min="1" max="1" width="9.140625" style="82"/>
    <col min="2" max="2" width="7.5703125" style="82" customWidth="1"/>
    <col min="3" max="3" width="15.7109375" style="82" customWidth="1"/>
    <col min="4" max="4" width="9.140625" style="82"/>
    <col min="5" max="5" width="9.7109375" style="82" bestFit="1" customWidth="1"/>
    <col min="6" max="6" width="9.140625" style="82"/>
    <col min="7" max="7" width="11.85546875" style="82" customWidth="1"/>
    <col min="8" max="10" width="9.140625" style="82"/>
    <col min="11" max="11" width="4.7109375" style="82" customWidth="1"/>
    <col min="12" max="12" width="9.140625" style="97"/>
    <col min="13" max="13" width="3.42578125" style="82" customWidth="1"/>
    <col min="14" max="14" width="9.140625" style="82"/>
    <col min="15" max="15" width="20.42578125" style="82" customWidth="1"/>
    <col min="16" max="18" width="9.140625" style="82"/>
    <col min="19" max="19" width="12.42578125" style="82" customWidth="1"/>
    <col min="20" max="16384" width="9.140625" style="82"/>
  </cols>
  <sheetData>
    <row r="1" spans="2:21" ht="24.95" customHeight="1" x14ac:dyDescent="0.25">
      <c r="B1" s="662" t="s">
        <v>88</v>
      </c>
      <c r="C1" s="662"/>
      <c r="D1" s="662"/>
      <c r="E1" s="662"/>
      <c r="F1" s="662"/>
      <c r="G1" s="662"/>
      <c r="H1" s="662"/>
      <c r="I1" s="662"/>
      <c r="J1" s="90"/>
      <c r="K1" s="90"/>
      <c r="N1" s="662" t="s">
        <v>89</v>
      </c>
      <c r="O1" s="662"/>
      <c r="P1" s="662"/>
      <c r="Q1" s="662"/>
      <c r="R1" s="662"/>
      <c r="S1" s="662"/>
      <c r="T1" s="662"/>
      <c r="U1" s="662"/>
    </row>
    <row r="2" spans="2:21" ht="24.95" customHeight="1" x14ac:dyDescent="0.25"/>
    <row r="3" spans="2:21" s="83" customFormat="1" ht="24.95" customHeight="1" x14ac:dyDescent="0.25">
      <c r="B3" s="77" t="s">
        <v>233</v>
      </c>
      <c r="H3" s="77"/>
      <c r="L3" s="98"/>
      <c r="N3" s="77" t="s">
        <v>87</v>
      </c>
      <c r="T3" s="77"/>
    </row>
    <row r="4" spans="2:21" ht="27" customHeight="1" x14ac:dyDescent="0.25">
      <c r="B4" s="657" t="s">
        <v>0</v>
      </c>
      <c r="C4" s="657" t="s">
        <v>1</v>
      </c>
      <c r="D4" s="652" t="s">
        <v>15</v>
      </c>
      <c r="E4" s="654"/>
      <c r="F4" s="657" t="s">
        <v>80</v>
      </c>
      <c r="G4" s="84" t="s">
        <v>81</v>
      </c>
      <c r="H4" s="84" t="s">
        <v>82</v>
      </c>
      <c r="I4" s="84" t="s">
        <v>82</v>
      </c>
      <c r="J4" s="96"/>
      <c r="K4" s="96"/>
      <c r="N4" s="657" t="s">
        <v>0</v>
      </c>
      <c r="O4" s="657" t="s">
        <v>1</v>
      </c>
      <c r="P4" s="652" t="s">
        <v>15</v>
      </c>
      <c r="Q4" s="654"/>
      <c r="R4" s="657" t="s">
        <v>80</v>
      </c>
      <c r="S4" s="84" t="s">
        <v>81</v>
      </c>
      <c r="T4" s="84" t="s">
        <v>82</v>
      </c>
      <c r="U4" s="84" t="s">
        <v>82</v>
      </c>
    </row>
    <row r="5" spans="2:21" ht="27" customHeight="1" x14ac:dyDescent="0.25">
      <c r="B5" s="658"/>
      <c r="C5" s="658"/>
      <c r="D5" s="84" t="s">
        <v>83</v>
      </c>
      <c r="E5" s="84" t="s">
        <v>84</v>
      </c>
      <c r="F5" s="658"/>
      <c r="G5" s="84" t="s">
        <v>85</v>
      </c>
      <c r="H5" s="84" t="s">
        <v>15</v>
      </c>
      <c r="I5" s="84" t="s">
        <v>86</v>
      </c>
      <c r="J5" s="96"/>
      <c r="K5" s="96"/>
      <c r="N5" s="658"/>
      <c r="O5" s="658"/>
      <c r="P5" s="84" t="s">
        <v>83</v>
      </c>
      <c r="Q5" s="84" t="s">
        <v>84</v>
      </c>
      <c r="R5" s="658"/>
      <c r="S5" s="84" t="s">
        <v>85</v>
      </c>
      <c r="T5" s="84" t="s">
        <v>15</v>
      </c>
      <c r="U5" s="84" t="s">
        <v>86</v>
      </c>
    </row>
    <row r="6" spans="2:21" ht="27" customHeight="1" x14ac:dyDescent="0.25">
      <c r="B6" s="84">
        <v>1</v>
      </c>
      <c r="C6" s="216" t="s">
        <v>203</v>
      </c>
      <c r="D6" s="249">
        <v>40.200000000000003</v>
      </c>
      <c r="E6" s="414">
        <v>60.300000000000004</v>
      </c>
      <c r="F6" s="84">
        <f>E6-D6</f>
        <v>20.100000000000001</v>
      </c>
      <c r="G6" s="84">
        <f>100-D6</f>
        <v>59.8</v>
      </c>
      <c r="H6" s="84">
        <f>F6/G6</f>
        <v>0.3361204013377927</v>
      </c>
      <c r="I6" s="84">
        <f>H6*100</f>
        <v>33.612040133779267</v>
      </c>
      <c r="J6" s="96"/>
      <c r="K6" s="96"/>
      <c r="N6" s="84">
        <v>1</v>
      </c>
      <c r="O6" s="216" t="s">
        <v>203</v>
      </c>
      <c r="P6" s="249">
        <v>67</v>
      </c>
      <c r="Q6" s="249">
        <v>93.8</v>
      </c>
      <c r="R6" s="84">
        <f>Q6-P6</f>
        <v>26.799999999999997</v>
      </c>
      <c r="S6" s="84">
        <f>100-P6</f>
        <v>33</v>
      </c>
      <c r="T6" s="84">
        <f>R6/S6</f>
        <v>0.81212121212121202</v>
      </c>
      <c r="U6" s="84">
        <f>T6*100</f>
        <v>81.212121212121204</v>
      </c>
    </row>
    <row r="7" spans="2:21" ht="27" customHeight="1" x14ac:dyDescent="0.25">
      <c r="B7" s="84">
        <v>2</v>
      </c>
      <c r="C7" s="216" t="s">
        <v>204</v>
      </c>
      <c r="D7" s="249">
        <v>53.6</v>
      </c>
      <c r="E7" s="414">
        <v>67</v>
      </c>
      <c r="F7" s="84">
        <f t="shared" ref="F7:F33" si="0">E7-D7</f>
        <v>13.399999999999999</v>
      </c>
      <c r="G7" s="84">
        <f t="shared" ref="G7:G33" si="1">100-D7</f>
        <v>46.4</v>
      </c>
      <c r="H7" s="84">
        <f t="shared" ref="H7:H33" si="2">F7/G7</f>
        <v>0.28879310344827586</v>
      </c>
      <c r="I7" s="84">
        <f t="shared" ref="I7:I33" si="3">H7*100</f>
        <v>28.879310344827587</v>
      </c>
      <c r="J7" s="96"/>
      <c r="K7" s="96"/>
      <c r="N7" s="84">
        <v>2</v>
      </c>
      <c r="O7" s="216" t="s">
        <v>204</v>
      </c>
      <c r="P7" s="249">
        <v>53.6</v>
      </c>
      <c r="Q7" s="249">
        <v>87.100000000000009</v>
      </c>
      <c r="R7" s="84">
        <f t="shared" ref="R7:R33" si="4">Q7-P7</f>
        <v>33.500000000000007</v>
      </c>
      <c r="S7" s="84">
        <f t="shared" ref="S7:S33" si="5">100-P7</f>
        <v>46.4</v>
      </c>
      <c r="T7" s="84">
        <f t="shared" ref="T7:T33" si="6">R7/S7</f>
        <v>0.72198275862068984</v>
      </c>
      <c r="U7" s="84">
        <f t="shared" ref="U7:U33" si="7">T7*100</f>
        <v>72.198275862068982</v>
      </c>
    </row>
    <row r="8" spans="2:21" ht="27" customHeight="1" x14ac:dyDescent="0.25">
      <c r="B8" s="84">
        <v>3</v>
      </c>
      <c r="C8" s="216" t="s">
        <v>205</v>
      </c>
      <c r="D8" s="249">
        <v>67</v>
      </c>
      <c r="E8" s="414">
        <v>73.7</v>
      </c>
      <c r="F8" s="84">
        <f t="shared" si="0"/>
        <v>6.7000000000000028</v>
      </c>
      <c r="G8" s="84">
        <f t="shared" si="1"/>
        <v>33</v>
      </c>
      <c r="H8" s="84">
        <f t="shared" si="2"/>
        <v>0.20303030303030312</v>
      </c>
      <c r="I8" s="84">
        <f t="shared" si="3"/>
        <v>20.303030303030312</v>
      </c>
      <c r="J8" s="96"/>
      <c r="K8" s="96"/>
      <c r="N8" s="84">
        <v>3</v>
      </c>
      <c r="O8" s="216" t="s">
        <v>205</v>
      </c>
      <c r="P8" s="249">
        <v>53.6</v>
      </c>
      <c r="Q8" s="249">
        <v>87.100000000000009</v>
      </c>
      <c r="R8" s="84">
        <f t="shared" si="4"/>
        <v>33.500000000000007</v>
      </c>
      <c r="S8" s="84">
        <f t="shared" si="5"/>
        <v>46.4</v>
      </c>
      <c r="T8" s="84">
        <f t="shared" si="6"/>
        <v>0.72198275862068984</v>
      </c>
      <c r="U8" s="84">
        <f t="shared" si="7"/>
        <v>72.198275862068982</v>
      </c>
    </row>
    <row r="9" spans="2:21" ht="27" customHeight="1" x14ac:dyDescent="0.25">
      <c r="B9" s="84">
        <v>4</v>
      </c>
      <c r="C9" s="216" t="s">
        <v>206</v>
      </c>
      <c r="D9" s="249">
        <v>60.300000000000004</v>
      </c>
      <c r="E9" s="414">
        <v>67</v>
      </c>
      <c r="F9" s="84">
        <f t="shared" si="0"/>
        <v>6.6999999999999957</v>
      </c>
      <c r="G9" s="84">
        <f t="shared" si="1"/>
        <v>39.699999999999996</v>
      </c>
      <c r="H9" s="84">
        <f t="shared" si="2"/>
        <v>0.16876574307304776</v>
      </c>
      <c r="I9" s="84">
        <f t="shared" si="3"/>
        <v>16.876574307304775</v>
      </c>
      <c r="J9" s="96"/>
      <c r="K9" s="96"/>
      <c r="N9" s="84">
        <v>4</v>
      </c>
      <c r="O9" s="216" t="s">
        <v>206</v>
      </c>
      <c r="P9" s="249">
        <v>40.200000000000003</v>
      </c>
      <c r="Q9" s="249">
        <v>73.7</v>
      </c>
      <c r="R9" s="84">
        <f t="shared" si="4"/>
        <v>33.5</v>
      </c>
      <c r="S9" s="84">
        <f t="shared" si="5"/>
        <v>59.8</v>
      </c>
      <c r="T9" s="84">
        <f t="shared" si="6"/>
        <v>0.56020066889632114</v>
      </c>
      <c r="U9" s="84">
        <f t="shared" si="7"/>
        <v>56.020066889632112</v>
      </c>
    </row>
    <row r="10" spans="2:21" ht="27" customHeight="1" x14ac:dyDescent="0.25">
      <c r="B10" s="84">
        <v>5</v>
      </c>
      <c r="C10" s="216" t="s">
        <v>207</v>
      </c>
      <c r="D10" s="249">
        <v>33.5</v>
      </c>
      <c r="E10" s="414">
        <v>46.9</v>
      </c>
      <c r="F10" s="84">
        <f t="shared" si="0"/>
        <v>13.399999999999999</v>
      </c>
      <c r="G10" s="84">
        <f t="shared" si="1"/>
        <v>66.5</v>
      </c>
      <c r="H10" s="84">
        <f t="shared" si="2"/>
        <v>0.20150375939849621</v>
      </c>
      <c r="I10" s="84">
        <f t="shared" si="3"/>
        <v>20.150375939849621</v>
      </c>
      <c r="J10" s="96"/>
      <c r="K10" s="96"/>
      <c r="N10" s="84">
        <v>5</v>
      </c>
      <c r="O10" s="216" t="s">
        <v>207</v>
      </c>
      <c r="P10" s="249">
        <v>46.9</v>
      </c>
      <c r="Q10" s="249">
        <v>67</v>
      </c>
      <c r="R10" s="84">
        <f t="shared" si="4"/>
        <v>20.100000000000001</v>
      </c>
      <c r="S10" s="84">
        <f t="shared" si="5"/>
        <v>53.1</v>
      </c>
      <c r="T10" s="84">
        <f t="shared" si="6"/>
        <v>0.37853107344632769</v>
      </c>
      <c r="U10" s="84">
        <f t="shared" si="7"/>
        <v>37.853107344632768</v>
      </c>
    </row>
    <row r="11" spans="2:21" ht="27" customHeight="1" x14ac:dyDescent="0.25">
      <c r="B11" s="84">
        <v>6</v>
      </c>
      <c r="C11" s="216" t="s">
        <v>208</v>
      </c>
      <c r="D11" s="249">
        <v>53.6</v>
      </c>
      <c r="E11" s="414">
        <v>67</v>
      </c>
      <c r="F11" s="84">
        <f t="shared" si="0"/>
        <v>13.399999999999999</v>
      </c>
      <c r="G11" s="84">
        <f t="shared" si="1"/>
        <v>46.4</v>
      </c>
      <c r="H11" s="84">
        <f t="shared" si="2"/>
        <v>0.28879310344827586</v>
      </c>
      <c r="I11" s="84">
        <f t="shared" si="3"/>
        <v>28.879310344827587</v>
      </c>
      <c r="J11" s="96"/>
      <c r="K11" s="96"/>
      <c r="N11" s="84">
        <v>6</v>
      </c>
      <c r="O11" s="216" t="s">
        <v>208</v>
      </c>
      <c r="P11" s="249">
        <v>73.7</v>
      </c>
      <c r="Q11" s="249">
        <v>100</v>
      </c>
      <c r="R11" s="84">
        <f t="shared" si="4"/>
        <v>26.299999999999997</v>
      </c>
      <c r="S11" s="84">
        <f t="shared" si="5"/>
        <v>26.299999999999997</v>
      </c>
      <c r="T11" s="84">
        <f t="shared" si="6"/>
        <v>1</v>
      </c>
      <c r="U11" s="84">
        <f t="shared" si="7"/>
        <v>100</v>
      </c>
    </row>
    <row r="12" spans="2:21" ht="27" customHeight="1" x14ac:dyDescent="0.25">
      <c r="B12" s="84">
        <v>7</v>
      </c>
      <c r="C12" s="216" t="s">
        <v>209</v>
      </c>
      <c r="D12" s="249">
        <v>73.7</v>
      </c>
      <c r="E12" s="414">
        <v>80.400000000000006</v>
      </c>
      <c r="F12" s="84">
        <f t="shared" si="0"/>
        <v>6.7000000000000028</v>
      </c>
      <c r="G12" s="84">
        <f t="shared" si="1"/>
        <v>26.299999999999997</v>
      </c>
      <c r="H12" s="84">
        <f t="shared" si="2"/>
        <v>0.25475285171102674</v>
      </c>
      <c r="I12" s="84">
        <f t="shared" si="3"/>
        <v>25.475285171102673</v>
      </c>
      <c r="J12" s="96"/>
      <c r="K12" s="96"/>
      <c r="N12" s="84">
        <v>7</v>
      </c>
      <c r="O12" s="216" t="s">
        <v>209</v>
      </c>
      <c r="P12" s="249">
        <v>53.6</v>
      </c>
      <c r="Q12" s="249">
        <v>60.300000000000004</v>
      </c>
      <c r="R12" s="84">
        <f t="shared" si="4"/>
        <v>6.7000000000000028</v>
      </c>
      <c r="S12" s="84">
        <f t="shared" si="5"/>
        <v>46.4</v>
      </c>
      <c r="T12" s="84">
        <f t="shared" si="6"/>
        <v>0.14439655172413798</v>
      </c>
      <c r="U12" s="84">
        <f t="shared" si="7"/>
        <v>14.439655172413799</v>
      </c>
    </row>
    <row r="13" spans="2:21" ht="27" customHeight="1" x14ac:dyDescent="0.25">
      <c r="B13" s="84">
        <v>8</v>
      </c>
      <c r="C13" s="216" t="s">
        <v>210</v>
      </c>
      <c r="D13" s="249">
        <v>40.200000000000003</v>
      </c>
      <c r="E13" s="414">
        <v>60.300000000000004</v>
      </c>
      <c r="F13" s="84">
        <f t="shared" si="0"/>
        <v>20.100000000000001</v>
      </c>
      <c r="G13" s="84">
        <f t="shared" si="1"/>
        <v>59.8</v>
      </c>
      <c r="H13" s="84">
        <f t="shared" si="2"/>
        <v>0.3361204013377927</v>
      </c>
      <c r="I13" s="84">
        <f t="shared" si="3"/>
        <v>33.612040133779267</v>
      </c>
      <c r="J13" s="96"/>
      <c r="K13" s="96"/>
      <c r="N13" s="84">
        <v>8</v>
      </c>
      <c r="O13" s="216" t="s">
        <v>210</v>
      </c>
      <c r="P13" s="249">
        <v>46.9</v>
      </c>
      <c r="Q13" s="249">
        <v>80.400000000000006</v>
      </c>
      <c r="R13" s="84">
        <f t="shared" si="4"/>
        <v>33.500000000000007</v>
      </c>
      <c r="S13" s="84">
        <f t="shared" si="5"/>
        <v>53.1</v>
      </c>
      <c r="T13" s="84">
        <f t="shared" si="6"/>
        <v>0.63088512241054628</v>
      </c>
      <c r="U13" s="84">
        <f t="shared" si="7"/>
        <v>63.08851224105463</v>
      </c>
    </row>
    <row r="14" spans="2:21" ht="27" customHeight="1" x14ac:dyDescent="0.25">
      <c r="B14" s="84">
        <v>9</v>
      </c>
      <c r="C14" s="216" t="s">
        <v>211</v>
      </c>
      <c r="D14" s="249">
        <v>60.300000000000004</v>
      </c>
      <c r="E14" s="414">
        <v>73.7</v>
      </c>
      <c r="F14" s="84">
        <f t="shared" si="0"/>
        <v>13.399999999999999</v>
      </c>
      <c r="G14" s="84">
        <f t="shared" si="1"/>
        <v>39.699999999999996</v>
      </c>
      <c r="H14" s="84">
        <f t="shared" si="2"/>
        <v>0.33753148614609574</v>
      </c>
      <c r="I14" s="84">
        <f t="shared" si="3"/>
        <v>33.753148614609572</v>
      </c>
      <c r="J14" s="96"/>
      <c r="K14" s="96"/>
      <c r="N14" s="84">
        <v>9</v>
      </c>
      <c r="O14" s="216" t="s">
        <v>211</v>
      </c>
      <c r="P14" s="249">
        <v>53.6</v>
      </c>
      <c r="Q14" s="249">
        <v>67</v>
      </c>
      <c r="R14" s="84">
        <f t="shared" si="4"/>
        <v>13.399999999999999</v>
      </c>
      <c r="S14" s="84">
        <f t="shared" si="5"/>
        <v>46.4</v>
      </c>
      <c r="T14" s="84">
        <f t="shared" si="6"/>
        <v>0.28879310344827586</v>
      </c>
      <c r="U14" s="84">
        <f t="shared" si="7"/>
        <v>28.879310344827587</v>
      </c>
    </row>
    <row r="15" spans="2:21" ht="27" customHeight="1" x14ac:dyDescent="0.25">
      <c r="B15" s="84">
        <v>10</v>
      </c>
      <c r="C15" s="216" t="s">
        <v>212</v>
      </c>
      <c r="D15" s="249">
        <v>60.300000000000004</v>
      </c>
      <c r="E15" s="414">
        <v>67</v>
      </c>
      <c r="F15" s="84">
        <f t="shared" si="0"/>
        <v>6.6999999999999957</v>
      </c>
      <c r="G15" s="84">
        <f t="shared" si="1"/>
        <v>39.699999999999996</v>
      </c>
      <c r="H15" s="84">
        <f t="shared" si="2"/>
        <v>0.16876574307304776</v>
      </c>
      <c r="I15" s="84">
        <f t="shared" si="3"/>
        <v>16.876574307304775</v>
      </c>
      <c r="J15" s="96"/>
      <c r="K15" s="96"/>
      <c r="N15" s="84">
        <v>10</v>
      </c>
      <c r="O15" s="216" t="s">
        <v>212</v>
      </c>
      <c r="P15" s="249">
        <v>67</v>
      </c>
      <c r="Q15" s="249">
        <v>93.8</v>
      </c>
      <c r="R15" s="84">
        <f t="shared" si="4"/>
        <v>26.799999999999997</v>
      </c>
      <c r="S15" s="84">
        <f t="shared" si="5"/>
        <v>33</v>
      </c>
      <c r="T15" s="84">
        <f t="shared" si="6"/>
        <v>0.81212121212121202</v>
      </c>
      <c r="U15" s="84">
        <f t="shared" si="7"/>
        <v>81.212121212121204</v>
      </c>
    </row>
    <row r="16" spans="2:21" ht="27" customHeight="1" x14ac:dyDescent="0.25">
      <c r="B16" s="84">
        <v>11</v>
      </c>
      <c r="C16" s="216" t="s">
        <v>213</v>
      </c>
      <c r="D16" s="249">
        <v>53.6</v>
      </c>
      <c r="E16" s="414">
        <v>60.300000000000004</v>
      </c>
      <c r="F16" s="84">
        <f t="shared" si="0"/>
        <v>6.7000000000000028</v>
      </c>
      <c r="G16" s="84">
        <f t="shared" si="1"/>
        <v>46.4</v>
      </c>
      <c r="H16" s="84">
        <f t="shared" si="2"/>
        <v>0.14439655172413798</v>
      </c>
      <c r="I16" s="84">
        <f t="shared" si="3"/>
        <v>14.439655172413799</v>
      </c>
      <c r="J16" s="96"/>
      <c r="K16" s="96"/>
      <c r="N16" s="84">
        <v>11</v>
      </c>
      <c r="O16" s="216" t="s">
        <v>213</v>
      </c>
      <c r="P16" s="249">
        <v>73.7</v>
      </c>
      <c r="Q16" s="249">
        <v>80.400000000000006</v>
      </c>
      <c r="R16" s="84">
        <f t="shared" si="4"/>
        <v>6.7000000000000028</v>
      </c>
      <c r="S16" s="84">
        <f t="shared" si="5"/>
        <v>26.299999999999997</v>
      </c>
      <c r="T16" s="84">
        <f t="shared" si="6"/>
        <v>0.25475285171102674</v>
      </c>
      <c r="U16" s="84">
        <f t="shared" si="7"/>
        <v>25.475285171102673</v>
      </c>
    </row>
    <row r="17" spans="2:21" ht="27" customHeight="1" x14ac:dyDescent="0.25">
      <c r="B17" s="84">
        <v>12</v>
      </c>
      <c r="C17" s="216" t="s">
        <v>214</v>
      </c>
      <c r="D17" s="249">
        <v>40.200000000000003</v>
      </c>
      <c r="E17" s="414">
        <v>46.9</v>
      </c>
      <c r="F17" s="84">
        <f t="shared" si="0"/>
        <v>6.6999999999999957</v>
      </c>
      <c r="G17" s="84">
        <f t="shared" si="1"/>
        <v>59.8</v>
      </c>
      <c r="H17" s="84">
        <f t="shared" si="2"/>
        <v>0.11204013377926415</v>
      </c>
      <c r="I17" s="84">
        <f t="shared" si="3"/>
        <v>11.204013377926415</v>
      </c>
      <c r="J17" s="96"/>
      <c r="K17" s="96"/>
      <c r="N17" s="84">
        <v>12</v>
      </c>
      <c r="O17" s="216" t="s">
        <v>214</v>
      </c>
      <c r="P17" s="249">
        <v>53.6</v>
      </c>
      <c r="Q17" s="249">
        <v>87.100000000000009</v>
      </c>
      <c r="R17" s="84">
        <f t="shared" si="4"/>
        <v>33.500000000000007</v>
      </c>
      <c r="S17" s="84">
        <f t="shared" si="5"/>
        <v>46.4</v>
      </c>
      <c r="T17" s="84">
        <f t="shared" si="6"/>
        <v>0.72198275862068984</v>
      </c>
      <c r="U17" s="84">
        <f t="shared" si="7"/>
        <v>72.198275862068982</v>
      </c>
    </row>
    <row r="18" spans="2:21" ht="27" customHeight="1" x14ac:dyDescent="0.25">
      <c r="B18" s="84">
        <v>13</v>
      </c>
      <c r="C18" s="216" t="s">
        <v>215</v>
      </c>
      <c r="D18" s="249">
        <v>53.6</v>
      </c>
      <c r="E18" s="414">
        <v>60.300000000000004</v>
      </c>
      <c r="F18" s="84">
        <f t="shared" si="0"/>
        <v>6.7000000000000028</v>
      </c>
      <c r="G18" s="84">
        <f t="shared" si="1"/>
        <v>46.4</v>
      </c>
      <c r="H18" s="84">
        <f t="shared" si="2"/>
        <v>0.14439655172413798</v>
      </c>
      <c r="I18" s="84">
        <f t="shared" si="3"/>
        <v>14.439655172413799</v>
      </c>
      <c r="J18" s="96"/>
      <c r="K18" s="96"/>
      <c r="N18" s="84">
        <v>13</v>
      </c>
      <c r="O18" s="216" t="s">
        <v>215</v>
      </c>
      <c r="P18" s="249">
        <v>60.300000000000004</v>
      </c>
      <c r="Q18" s="249">
        <v>87.100000000000009</v>
      </c>
      <c r="R18" s="84">
        <f t="shared" si="4"/>
        <v>26.800000000000004</v>
      </c>
      <c r="S18" s="84">
        <f t="shared" si="5"/>
        <v>39.699999999999996</v>
      </c>
      <c r="T18" s="84">
        <f t="shared" si="6"/>
        <v>0.67506297229219159</v>
      </c>
      <c r="U18" s="84">
        <f t="shared" si="7"/>
        <v>67.506297229219157</v>
      </c>
    </row>
    <row r="19" spans="2:21" ht="27" customHeight="1" x14ac:dyDescent="0.25">
      <c r="B19" s="84">
        <v>14</v>
      </c>
      <c r="C19" s="216" t="s">
        <v>216</v>
      </c>
      <c r="D19" s="249">
        <v>60.300000000000004</v>
      </c>
      <c r="E19" s="414">
        <v>73.7</v>
      </c>
      <c r="F19" s="84">
        <f t="shared" si="0"/>
        <v>13.399999999999999</v>
      </c>
      <c r="G19" s="84">
        <f t="shared" si="1"/>
        <v>39.699999999999996</v>
      </c>
      <c r="H19" s="84">
        <f t="shared" si="2"/>
        <v>0.33753148614609574</v>
      </c>
      <c r="I19" s="84">
        <f t="shared" si="3"/>
        <v>33.753148614609572</v>
      </c>
      <c r="J19" s="96"/>
      <c r="K19" s="96"/>
      <c r="N19" s="84">
        <v>14</v>
      </c>
      <c r="O19" s="216" t="s">
        <v>216</v>
      </c>
      <c r="P19" s="249">
        <v>53.6</v>
      </c>
      <c r="Q19" s="249">
        <v>73.7</v>
      </c>
      <c r="R19" s="84">
        <f t="shared" si="4"/>
        <v>20.100000000000001</v>
      </c>
      <c r="S19" s="84">
        <f t="shared" si="5"/>
        <v>46.4</v>
      </c>
      <c r="T19" s="84">
        <f t="shared" si="6"/>
        <v>0.43318965517241381</v>
      </c>
      <c r="U19" s="84">
        <f t="shared" si="7"/>
        <v>43.318965517241381</v>
      </c>
    </row>
    <row r="20" spans="2:21" ht="27" customHeight="1" x14ac:dyDescent="0.25">
      <c r="B20" s="84">
        <v>15</v>
      </c>
      <c r="C20" s="216" t="s">
        <v>217</v>
      </c>
      <c r="D20" s="249">
        <v>46.9</v>
      </c>
      <c r="E20" s="414">
        <v>60.300000000000004</v>
      </c>
      <c r="F20" s="84">
        <f t="shared" si="0"/>
        <v>13.400000000000006</v>
      </c>
      <c r="G20" s="84">
        <f t="shared" si="1"/>
        <v>53.1</v>
      </c>
      <c r="H20" s="84">
        <f t="shared" si="2"/>
        <v>0.25235404896421854</v>
      </c>
      <c r="I20" s="84">
        <f t="shared" si="3"/>
        <v>25.235404896421855</v>
      </c>
      <c r="J20" s="96"/>
      <c r="K20" s="96"/>
      <c r="N20" s="84">
        <v>15</v>
      </c>
      <c r="O20" s="216" t="s">
        <v>217</v>
      </c>
      <c r="P20" s="249">
        <v>40.200000000000003</v>
      </c>
      <c r="Q20" s="249">
        <v>67</v>
      </c>
      <c r="R20" s="84">
        <f t="shared" si="4"/>
        <v>26.799999999999997</v>
      </c>
      <c r="S20" s="84">
        <f t="shared" si="5"/>
        <v>59.8</v>
      </c>
      <c r="T20" s="84">
        <f t="shared" si="6"/>
        <v>0.44816053511705684</v>
      </c>
      <c r="U20" s="84">
        <f t="shared" si="7"/>
        <v>44.816053511705682</v>
      </c>
    </row>
    <row r="21" spans="2:21" ht="27" customHeight="1" x14ac:dyDescent="0.25">
      <c r="B21" s="84">
        <v>16</v>
      </c>
      <c r="C21" s="216" t="s">
        <v>218</v>
      </c>
      <c r="D21" s="249">
        <v>67</v>
      </c>
      <c r="E21" s="414">
        <v>80.400000000000006</v>
      </c>
      <c r="F21" s="84">
        <f t="shared" si="0"/>
        <v>13.400000000000006</v>
      </c>
      <c r="G21" s="84">
        <f t="shared" si="1"/>
        <v>33</v>
      </c>
      <c r="H21" s="84">
        <f t="shared" si="2"/>
        <v>0.40606060606060623</v>
      </c>
      <c r="I21" s="84">
        <f t="shared" si="3"/>
        <v>40.606060606060623</v>
      </c>
      <c r="J21" s="96"/>
      <c r="K21" s="96"/>
      <c r="N21" s="84">
        <v>16</v>
      </c>
      <c r="O21" s="216" t="s">
        <v>218</v>
      </c>
      <c r="P21" s="249">
        <v>33.5</v>
      </c>
      <c r="Q21" s="249">
        <v>53.6</v>
      </c>
      <c r="R21" s="84">
        <f t="shared" si="4"/>
        <v>20.100000000000001</v>
      </c>
      <c r="S21" s="84">
        <f t="shared" si="5"/>
        <v>66.5</v>
      </c>
      <c r="T21" s="84">
        <f t="shared" si="6"/>
        <v>0.30225563909774439</v>
      </c>
      <c r="U21" s="84">
        <f t="shared" si="7"/>
        <v>30.22556390977444</v>
      </c>
    </row>
    <row r="22" spans="2:21" ht="27" customHeight="1" x14ac:dyDescent="0.25">
      <c r="B22" s="84">
        <v>17</v>
      </c>
      <c r="C22" s="216" t="s">
        <v>219</v>
      </c>
      <c r="D22" s="249">
        <v>73.7</v>
      </c>
      <c r="E22" s="414">
        <v>87.100000000000009</v>
      </c>
      <c r="F22" s="84">
        <f t="shared" si="0"/>
        <v>13.400000000000006</v>
      </c>
      <c r="G22" s="84">
        <f t="shared" si="1"/>
        <v>26.299999999999997</v>
      </c>
      <c r="H22" s="84">
        <f t="shared" si="2"/>
        <v>0.50950570342205348</v>
      </c>
      <c r="I22" s="84">
        <f t="shared" si="3"/>
        <v>50.950570342205346</v>
      </c>
      <c r="J22" s="96"/>
      <c r="K22" s="96"/>
      <c r="N22" s="84">
        <v>17</v>
      </c>
      <c r="O22" s="216" t="s">
        <v>219</v>
      </c>
      <c r="P22" s="249">
        <v>67</v>
      </c>
      <c r="Q22" s="249">
        <v>73.7</v>
      </c>
      <c r="R22" s="84">
        <f t="shared" si="4"/>
        <v>6.7000000000000028</v>
      </c>
      <c r="S22" s="84">
        <f t="shared" si="5"/>
        <v>33</v>
      </c>
      <c r="T22" s="84">
        <f t="shared" si="6"/>
        <v>0.20303030303030312</v>
      </c>
      <c r="U22" s="84">
        <f t="shared" si="7"/>
        <v>20.303030303030312</v>
      </c>
    </row>
    <row r="23" spans="2:21" ht="27" customHeight="1" x14ac:dyDescent="0.25">
      <c r="B23" s="84">
        <v>18</v>
      </c>
      <c r="C23" s="216" t="s">
        <v>220</v>
      </c>
      <c r="D23" s="249">
        <v>53.6</v>
      </c>
      <c r="E23" s="414">
        <v>53.6</v>
      </c>
      <c r="F23" s="84">
        <f t="shared" si="0"/>
        <v>0</v>
      </c>
      <c r="G23" s="84">
        <f t="shared" si="1"/>
        <v>46.4</v>
      </c>
      <c r="H23" s="84">
        <f t="shared" si="2"/>
        <v>0</v>
      </c>
      <c r="I23" s="84">
        <f t="shared" si="3"/>
        <v>0</v>
      </c>
      <c r="J23" s="96"/>
      <c r="K23" s="96"/>
      <c r="N23" s="84">
        <v>18</v>
      </c>
      <c r="O23" s="216" t="s">
        <v>220</v>
      </c>
      <c r="P23" s="249">
        <v>60.300000000000004</v>
      </c>
      <c r="Q23" s="249">
        <v>73.7</v>
      </c>
      <c r="R23" s="84">
        <f t="shared" si="4"/>
        <v>13.399999999999999</v>
      </c>
      <c r="S23" s="84">
        <f t="shared" si="5"/>
        <v>39.699999999999996</v>
      </c>
      <c r="T23" s="84">
        <f t="shared" si="6"/>
        <v>0.33753148614609574</v>
      </c>
      <c r="U23" s="84">
        <f t="shared" si="7"/>
        <v>33.753148614609572</v>
      </c>
    </row>
    <row r="24" spans="2:21" ht="27" customHeight="1" x14ac:dyDescent="0.25">
      <c r="B24" s="84">
        <v>19</v>
      </c>
      <c r="C24" s="216" t="s">
        <v>221</v>
      </c>
      <c r="D24" s="249">
        <v>60.300000000000004</v>
      </c>
      <c r="E24" s="414">
        <v>67</v>
      </c>
      <c r="F24" s="84">
        <f t="shared" si="0"/>
        <v>6.6999999999999957</v>
      </c>
      <c r="G24" s="84">
        <f t="shared" si="1"/>
        <v>39.699999999999996</v>
      </c>
      <c r="H24" s="84">
        <f t="shared" si="2"/>
        <v>0.16876574307304776</v>
      </c>
      <c r="I24" s="84">
        <f t="shared" si="3"/>
        <v>16.876574307304775</v>
      </c>
      <c r="J24" s="96"/>
      <c r="K24" s="96"/>
      <c r="N24" s="84">
        <v>19</v>
      </c>
      <c r="O24" s="216" t="s">
        <v>221</v>
      </c>
      <c r="P24" s="249">
        <v>40.200000000000003</v>
      </c>
      <c r="Q24" s="249">
        <v>53.6</v>
      </c>
      <c r="R24" s="84">
        <f t="shared" si="4"/>
        <v>13.399999999999999</v>
      </c>
      <c r="S24" s="84">
        <f t="shared" si="5"/>
        <v>59.8</v>
      </c>
      <c r="T24" s="84">
        <f t="shared" si="6"/>
        <v>0.22408026755852842</v>
      </c>
      <c r="U24" s="84">
        <f t="shared" si="7"/>
        <v>22.408026755852841</v>
      </c>
    </row>
    <row r="25" spans="2:21" ht="27" customHeight="1" x14ac:dyDescent="0.25">
      <c r="B25" s="84">
        <v>20</v>
      </c>
      <c r="C25" s="216" t="s">
        <v>222</v>
      </c>
      <c r="D25" s="249">
        <v>73.7</v>
      </c>
      <c r="E25" s="414">
        <v>80.400000000000006</v>
      </c>
      <c r="F25" s="84">
        <f t="shared" si="0"/>
        <v>6.7000000000000028</v>
      </c>
      <c r="G25" s="84">
        <f t="shared" si="1"/>
        <v>26.299999999999997</v>
      </c>
      <c r="H25" s="84">
        <f t="shared" si="2"/>
        <v>0.25475285171102674</v>
      </c>
      <c r="I25" s="84">
        <f t="shared" si="3"/>
        <v>25.475285171102673</v>
      </c>
      <c r="J25" s="96"/>
      <c r="K25" s="96"/>
      <c r="N25" s="84">
        <v>20</v>
      </c>
      <c r="O25" s="216" t="s">
        <v>222</v>
      </c>
      <c r="P25" s="249">
        <v>46.9</v>
      </c>
      <c r="Q25" s="249">
        <v>67</v>
      </c>
      <c r="R25" s="84">
        <f t="shared" si="4"/>
        <v>20.100000000000001</v>
      </c>
      <c r="S25" s="84">
        <f t="shared" si="5"/>
        <v>53.1</v>
      </c>
      <c r="T25" s="84">
        <f t="shared" si="6"/>
        <v>0.37853107344632769</v>
      </c>
      <c r="U25" s="84">
        <f t="shared" si="7"/>
        <v>37.853107344632768</v>
      </c>
    </row>
    <row r="26" spans="2:21" ht="27" customHeight="1" x14ac:dyDescent="0.25">
      <c r="B26" s="84">
        <v>21</v>
      </c>
      <c r="C26" s="216" t="s">
        <v>223</v>
      </c>
      <c r="D26" s="249">
        <v>40.200000000000003</v>
      </c>
      <c r="E26" s="414">
        <v>53.6</v>
      </c>
      <c r="F26" s="84">
        <f t="shared" si="0"/>
        <v>13.399999999999999</v>
      </c>
      <c r="G26" s="84">
        <f t="shared" si="1"/>
        <v>59.8</v>
      </c>
      <c r="H26" s="84">
        <f t="shared" si="2"/>
        <v>0.22408026755852842</v>
      </c>
      <c r="I26" s="84">
        <f t="shared" si="3"/>
        <v>22.408026755852841</v>
      </c>
      <c r="J26" s="96"/>
      <c r="K26" s="96"/>
      <c r="N26" s="84">
        <v>21</v>
      </c>
      <c r="O26" s="216" t="s">
        <v>223</v>
      </c>
      <c r="P26" s="249">
        <v>60.300000000000004</v>
      </c>
      <c r="Q26" s="249">
        <v>80.400000000000006</v>
      </c>
      <c r="R26" s="84">
        <f t="shared" si="4"/>
        <v>20.100000000000001</v>
      </c>
      <c r="S26" s="84">
        <f t="shared" si="5"/>
        <v>39.699999999999996</v>
      </c>
      <c r="T26" s="84">
        <f t="shared" si="6"/>
        <v>0.50629722921914366</v>
      </c>
      <c r="U26" s="84">
        <f t="shared" si="7"/>
        <v>50.629722921914365</v>
      </c>
    </row>
    <row r="27" spans="2:21" ht="27" customHeight="1" x14ac:dyDescent="0.25">
      <c r="B27" s="84">
        <v>22</v>
      </c>
      <c r="C27" s="216" t="s">
        <v>224</v>
      </c>
      <c r="D27" s="249">
        <v>40.200000000000003</v>
      </c>
      <c r="E27" s="414">
        <v>46.9</v>
      </c>
      <c r="F27" s="84">
        <f t="shared" si="0"/>
        <v>6.6999999999999957</v>
      </c>
      <c r="G27" s="84">
        <f t="shared" si="1"/>
        <v>59.8</v>
      </c>
      <c r="H27" s="84">
        <f t="shared" si="2"/>
        <v>0.11204013377926415</v>
      </c>
      <c r="I27" s="84">
        <f t="shared" si="3"/>
        <v>11.204013377926415</v>
      </c>
      <c r="J27" s="96"/>
      <c r="K27" s="96"/>
      <c r="N27" s="84">
        <v>22</v>
      </c>
      <c r="O27" s="216" t="s">
        <v>224</v>
      </c>
      <c r="P27" s="249">
        <v>40.200000000000003</v>
      </c>
      <c r="Q27" s="249">
        <v>60.300000000000004</v>
      </c>
      <c r="R27" s="84">
        <f t="shared" si="4"/>
        <v>20.100000000000001</v>
      </c>
      <c r="S27" s="84">
        <f t="shared" si="5"/>
        <v>59.8</v>
      </c>
      <c r="T27" s="84">
        <f t="shared" si="6"/>
        <v>0.3361204013377927</v>
      </c>
      <c r="U27" s="84">
        <f t="shared" si="7"/>
        <v>33.612040133779267</v>
      </c>
    </row>
    <row r="28" spans="2:21" ht="27" customHeight="1" x14ac:dyDescent="0.25">
      <c r="B28" s="84">
        <v>23</v>
      </c>
      <c r="C28" s="216" t="s">
        <v>225</v>
      </c>
      <c r="D28" s="249">
        <v>46.9</v>
      </c>
      <c r="E28" s="414">
        <v>53.6</v>
      </c>
      <c r="F28" s="84">
        <f t="shared" si="0"/>
        <v>6.7000000000000028</v>
      </c>
      <c r="G28" s="84">
        <f t="shared" si="1"/>
        <v>53.1</v>
      </c>
      <c r="H28" s="84">
        <f t="shared" si="2"/>
        <v>0.12617702448210927</v>
      </c>
      <c r="I28" s="84">
        <f t="shared" si="3"/>
        <v>12.617702448210927</v>
      </c>
      <c r="J28" s="96"/>
      <c r="K28" s="96"/>
      <c r="N28" s="84">
        <v>23</v>
      </c>
      <c r="O28" s="216" t="s">
        <v>225</v>
      </c>
      <c r="P28" s="249">
        <v>67</v>
      </c>
      <c r="Q28" s="249">
        <v>73.7</v>
      </c>
      <c r="R28" s="84">
        <f t="shared" si="4"/>
        <v>6.7000000000000028</v>
      </c>
      <c r="S28" s="84">
        <f t="shared" si="5"/>
        <v>33</v>
      </c>
      <c r="T28" s="84">
        <f t="shared" si="6"/>
        <v>0.20303030303030312</v>
      </c>
      <c r="U28" s="84">
        <f t="shared" si="7"/>
        <v>20.303030303030312</v>
      </c>
    </row>
    <row r="29" spans="2:21" ht="27" customHeight="1" x14ac:dyDescent="0.25">
      <c r="B29" s="84">
        <v>24</v>
      </c>
      <c r="C29" s="216" t="s">
        <v>226</v>
      </c>
      <c r="D29" s="249">
        <v>46.9</v>
      </c>
      <c r="E29" s="414">
        <v>60.300000000000004</v>
      </c>
      <c r="F29" s="84">
        <f t="shared" si="0"/>
        <v>13.400000000000006</v>
      </c>
      <c r="G29" s="84">
        <f t="shared" si="1"/>
        <v>53.1</v>
      </c>
      <c r="H29" s="84">
        <f t="shared" si="2"/>
        <v>0.25235404896421854</v>
      </c>
      <c r="I29" s="84">
        <f t="shared" si="3"/>
        <v>25.235404896421855</v>
      </c>
      <c r="J29" s="96"/>
      <c r="K29" s="96"/>
      <c r="N29" s="84">
        <v>24</v>
      </c>
      <c r="O29" s="216" t="s">
        <v>226</v>
      </c>
      <c r="P29" s="249">
        <v>40.200000000000003</v>
      </c>
      <c r="Q29" s="249">
        <v>53.6</v>
      </c>
      <c r="R29" s="84">
        <f t="shared" si="4"/>
        <v>13.399999999999999</v>
      </c>
      <c r="S29" s="84">
        <f t="shared" si="5"/>
        <v>59.8</v>
      </c>
      <c r="T29" s="84">
        <f t="shared" si="6"/>
        <v>0.22408026755852842</v>
      </c>
      <c r="U29" s="84">
        <f t="shared" si="7"/>
        <v>22.408026755852841</v>
      </c>
    </row>
    <row r="30" spans="2:21" ht="27" customHeight="1" x14ac:dyDescent="0.25">
      <c r="B30" s="84">
        <v>25</v>
      </c>
      <c r="C30" s="216" t="s">
        <v>227</v>
      </c>
      <c r="D30" s="249">
        <v>67</v>
      </c>
      <c r="E30" s="414">
        <v>73.7</v>
      </c>
      <c r="F30" s="84">
        <f t="shared" si="0"/>
        <v>6.7000000000000028</v>
      </c>
      <c r="G30" s="84">
        <f t="shared" si="1"/>
        <v>33</v>
      </c>
      <c r="H30" s="84">
        <f t="shared" si="2"/>
        <v>0.20303030303030312</v>
      </c>
      <c r="I30" s="84">
        <f t="shared" si="3"/>
        <v>20.303030303030312</v>
      </c>
      <c r="J30" s="96"/>
      <c r="K30" s="96"/>
      <c r="N30" s="84">
        <v>25</v>
      </c>
      <c r="O30" s="216" t="s">
        <v>227</v>
      </c>
      <c r="P30" s="249">
        <v>60.300000000000004</v>
      </c>
      <c r="Q30" s="249">
        <v>80.400000000000006</v>
      </c>
      <c r="R30" s="84">
        <f t="shared" si="4"/>
        <v>20.100000000000001</v>
      </c>
      <c r="S30" s="84">
        <f t="shared" si="5"/>
        <v>39.699999999999996</v>
      </c>
      <c r="T30" s="84">
        <f t="shared" si="6"/>
        <v>0.50629722921914366</v>
      </c>
      <c r="U30" s="84">
        <f t="shared" si="7"/>
        <v>50.629722921914365</v>
      </c>
    </row>
    <row r="31" spans="2:21" ht="27" customHeight="1" x14ac:dyDescent="0.25">
      <c r="B31" s="84">
        <v>26</v>
      </c>
      <c r="C31" s="216" t="s">
        <v>228</v>
      </c>
      <c r="D31" s="249">
        <v>60.300000000000004</v>
      </c>
      <c r="E31" s="414">
        <v>67</v>
      </c>
      <c r="F31" s="84">
        <f t="shared" si="0"/>
        <v>6.6999999999999957</v>
      </c>
      <c r="G31" s="84">
        <f t="shared" si="1"/>
        <v>39.699999999999996</v>
      </c>
      <c r="H31" s="84">
        <f t="shared" si="2"/>
        <v>0.16876574307304776</v>
      </c>
      <c r="I31" s="84">
        <f t="shared" si="3"/>
        <v>16.876574307304775</v>
      </c>
      <c r="J31" s="96"/>
      <c r="K31" s="96"/>
      <c r="N31" s="84">
        <v>26</v>
      </c>
      <c r="O31" s="216" t="s">
        <v>228</v>
      </c>
      <c r="P31" s="249">
        <v>73.7</v>
      </c>
      <c r="Q31" s="249">
        <v>100</v>
      </c>
      <c r="R31" s="84">
        <f t="shared" si="4"/>
        <v>26.299999999999997</v>
      </c>
      <c r="S31" s="84">
        <f t="shared" si="5"/>
        <v>26.299999999999997</v>
      </c>
      <c r="T31" s="84">
        <f t="shared" si="6"/>
        <v>1</v>
      </c>
      <c r="U31" s="84">
        <f t="shared" si="7"/>
        <v>100</v>
      </c>
    </row>
    <row r="32" spans="2:21" ht="27" customHeight="1" x14ac:dyDescent="0.25">
      <c r="B32" s="84">
        <v>27</v>
      </c>
      <c r="C32" s="216" t="s">
        <v>229</v>
      </c>
      <c r="D32" s="249">
        <v>46.9</v>
      </c>
      <c r="E32" s="414">
        <v>53.6</v>
      </c>
      <c r="F32" s="84">
        <f t="shared" si="0"/>
        <v>6.7000000000000028</v>
      </c>
      <c r="G32" s="84">
        <f t="shared" si="1"/>
        <v>53.1</v>
      </c>
      <c r="H32" s="84">
        <f t="shared" si="2"/>
        <v>0.12617702448210927</v>
      </c>
      <c r="I32" s="84">
        <f t="shared" si="3"/>
        <v>12.617702448210927</v>
      </c>
      <c r="J32" s="96"/>
      <c r="K32" s="96"/>
      <c r="N32" s="84">
        <v>27</v>
      </c>
      <c r="O32" s="216" t="s">
        <v>229</v>
      </c>
      <c r="P32" s="249">
        <v>40.200000000000003</v>
      </c>
      <c r="Q32" s="249">
        <v>53.6</v>
      </c>
      <c r="R32" s="84">
        <f t="shared" si="4"/>
        <v>13.399999999999999</v>
      </c>
      <c r="S32" s="84">
        <f t="shared" si="5"/>
        <v>59.8</v>
      </c>
      <c r="T32" s="84">
        <f t="shared" si="6"/>
        <v>0.22408026755852842</v>
      </c>
      <c r="U32" s="84">
        <f t="shared" si="7"/>
        <v>22.408026755852841</v>
      </c>
    </row>
    <row r="33" spans="2:21" ht="27" customHeight="1" x14ac:dyDescent="0.25">
      <c r="B33" s="84">
        <v>28</v>
      </c>
      <c r="C33" s="216" t="s">
        <v>230</v>
      </c>
      <c r="D33" s="249">
        <v>60.300000000000004</v>
      </c>
      <c r="E33" s="414">
        <v>73.7</v>
      </c>
      <c r="F33" s="84">
        <f t="shared" si="0"/>
        <v>13.399999999999999</v>
      </c>
      <c r="G33" s="84">
        <f t="shared" si="1"/>
        <v>39.699999999999996</v>
      </c>
      <c r="H33" s="84">
        <f t="shared" si="2"/>
        <v>0.33753148614609574</v>
      </c>
      <c r="I33" s="84">
        <f t="shared" si="3"/>
        <v>33.753148614609572</v>
      </c>
      <c r="J33" s="96"/>
      <c r="K33" s="96"/>
      <c r="N33" s="236">
        <v>28</v>
      </c>
      <c r="O33" s="216" t="s">
        <v>230</v>
      </c>
      <c r="P33" s="250">
        <v>67</v>
      </c>
      <c r="Q33" s="250">
        <v>87.100000000000009</v>
      </c>
      <c r="R33" s="236">
        <f t="shared" si="4"/>
        <v>20.100000000000009</v>
      </c>
      <c r="S33" s="236">
        <f t="shared" si="5"/>
        <v>33</v>
      </c>
      <c r="T33" s="84">
        <f t="shared" si="6"/>
        <v>0.60909090909090935</v>
      </c>
      <c r="U33" s="84">
        <f t="shared" si="7"/>
        <v>60.909090909090935</v>
      </c>
    </row>
    <row r="34" spans="2:21" ht="27" customHeight="1" x14ac:dyDescent="0.25">
      <c r="B34" s="660" t="s">
        <v>5</v>
      </c>
      <c r="C34" s="663"/>
      <c r="D34" s="84">
        <f>AVERAGE(D6:D33)</f>
        <v>54.796428571428585</v>
      </c>
      <c r="E34" s="222">
        <f>AVERAGE(E6:E33)</f>
        <v>64.846428571428561</v>
      </c>
      <c r="F34" s="222">
        <f>AVERAGE(F6:F33)</f>
        <v>10.049999999999999</v>
      </c>
      <c r="G34" s="222">
        <f>AVERAGE(G6:G33)</f>
        <v>45.203571428571415</v>
      </c>
      <c r="H34" s="222">
        <f>AVERAGE(H6:H33)</f>
        <v>0.23086202157587213</v>
      </c>
      <c r="I34" s="84"/>
      <c r="J34" s="96"/>
      <c r="K34" s="96"/>
      <c r="N34" s="659" t="s">
        <v>5</v>
      </c>
      <c r="O34" s="659"/>
      <c r="P34" s="237">
        <f>AVERAGE(P6:P33)</f>
        <v>54.796428571428578</v>
      </c>
      <c r="Q34" s="237">
        <f>AVERAGE(Q6:Q33)</f>
        <v>75.578571428571422</v>
      </c>
      <c r="R34" s="237">
        <f t="shared" ref="R34:S34" si="8">AVERAGE(R6:R33)</f>
        <v>20.782142857142855</v>
      </c>
      <c r="S34" s="237">
        <f t="shared" si="8"/>
        <v>45.203571428571422</v>
      </c>
      <c r="T34" s="84"/>
      <c r="U34" s="84"/>
    </row>
    <row r="35" spans="2:21" ht="27" customHeight="1" x14ac:dyDescent="0.25">
      <c r="B35" s="652" t="s">
        <v>82</v>
      </c>
      <c r="C35" s="653"/>
      <c r="D35" s="653"/>
      <c r="E35" s="653"/>
      <c r="F35" s="653"/>
      <c r="G35" s="654"/>
      <c r="H35" s="84">
        <f>F34/G34</f>
        <v>0.2223275657738801</v>
      </c>
      <c r="I35" s="84">
        <f>H35*100</f>
        <v>22.23275657738801</v>
      </c>
      <c r="J35" s="96"/>
      <c r="K35" s="96"/>
      <c r="N35" s="660" t="s">
        <v>5</v>
      </c>
      <c r="O35" s="661"/>
      <c r="P35" s="661"/>
      <c r="Q35" s="661"/>
      <c r="R35" s="238">
        <f>AVERAGE(R6:R34)</f>
        <v>20.782142857142855</v>
      </c>
      <c r="S35" s="238">
        <f>AVERAGE(S6:S34)</f>
        <v>45.203571428571422</v>
      </c>
      <c r="T35" s="84">
        <f>AVERAGE(T6:T34)</f>
        <v>0.48780673609343361</v>
      </c>
      <c r="U35" s="84">
        <f>AVERAGE(U6:U34)</f>
        <v>48.780673609343367</v>
      </c>
    </row>
    <row r="36" spans="2:21" ht="21.75" customHeight="1" x14ac:dyDescent="0.25">
      <c r="N36" s="652" t="s">
        <v>193</v>
      </c>
      <c r="O36" s="653"/>
      <c r="P36" s="653"/>
      <c r="Q36" s="653"/>
      <c r="R36" s="653"/>
      <c r="S36" s="654"/>
      <c r="T36" s="100">
        <f>R35/S35</f>
        <v>0.45974559532274634</v>
      </c>
      <c r="U36" s="100">
        <f>T36*100</f>
        <v>45.974559532274633</v>
      </c>
    </row>
    <row r="37" spans="2:21" ht="15.75" customHeight="1" x14ac:dyDescent="0.25"/>
  </sheetData>
  <mergeCells count="15">
    <mergeCell ref="N34:O34"/>
    <mergeCell ref="N36:S36"/>
    <mergeCell ref="N35:Q35"/>
    <mergeCell ref="B1:I1"/>
    <mergeCell ref="N1:U1"/>
    <mergeCell ref="B4:B5"/>
    <mergeCell ref="C4:C5"/>
    <mergeCell ref="D4:E4"/>
    <mergeCell ref="F4:F5"/>
    <mergeCell ref="N4:N5"/>
    <mergeCell ref="O4:O5"/>
    <mergeCell ref="P4:Q4"/>
    <mergeCell ref="R4:R5"/>
    <mergeCell ref="B34:C34"/>
    <mergeCell ref="B35:G35"/>
  </mergeCells>
  <phoneticPr fontId="13" type="noConversion"/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84D9-8948-43D2-B07A-90E5927BE365}">
  <dimension ref="B1:AA22"/>
  <sheetViews>
    <sheetView showGridLines="0" topLeftCell="H1" zoomScaleNormal="100" workbookViewId="0">
      <selection activeCell="S2" sqref="S2"/>
    </sheetView>
  </sheetViews>
  <sheetFormatPr defaultRowHeight="24.95" customHeight="1" x14ac:dyDescent="0.25"/>
  <cols>
    <col min="1" max="1" width="1.42578125" style="1" customWidth="1"/>
    <col min="2" max="2" width="4.5703125" style="1" customWidth="1"/>
    <col min="3" max="3" width="30.140625" style="1" customWidth="1"/>
    <col min="4" max="13" width="5.7109375" style="1" customWidth="1"/>
    <col min="14" max="14" width="6" style="1" customWidth="1"/>
    <col min="15" max="15" width="4.85546875" style="1" customWidth="1"/>
    <col min="16" max="16" width="4.5703125" style="1" customWidth="1"/>
    <col min="17" max="17" width="3.7109375" style="1" customWidth="1"/>
    <col min="18" max="18" width="9.140625" style="11" customWidth="1"/>
    <col min="19" max="19" width="48.85546875" style="83" customWidth="1"/>
    <col min="20" max="20" width="9.140625" style="11"/>
    <col min="21" max="21" width="11.85546875" style="11" customWidth="1"/>
    <col min="22" max="22" width="12.42578125" style="11" customWidth="1"/>
    <col min="23" max="23" width="4.42578125" style="1" customWidth="1"/>
    <col min="24" max="24" width="9.140625" style="1"/>
    <col min="25" max="26" width="9.140625" style="94"/>
    <col min="27" max="16384" width="9.140625" style="1"/>
  </cols>
  <sheetData>
    <row r="1" spans="2:27" ht="9.75" customHeight="1" x14ac:dyDescent="0.25"/>
    <row r="2" spans="2:27" ht="30" customHeight="1" x14ac:dyDescent="0.25">
      <c r="B2" s="525" t="s">
        <v>42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</row>
    <row r="3" spans="2:27" ht="15.75" x14ac:dyDescent="0.25">
      <c r="B3" s="525" t="s">
        <v>605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X3" s="4"/>
      <c r="Y3" s="95"/>
      <c r="Z3" s="95"/>
      <c r="AA3" s="4"/>
    </row>
    <row r="4" spans="2:27" ht="18" customHeight="1" x14ac:dyDescent="0.25">
      <c r="X4" s="4"/>
      <c r="Y4" s="95"/>
      <c r="Z4" s="95"/>
      <c r="AA4" s="4"/>
    </row>
    <row r="5" spans="2:27" ht="30.75" customHeight="1" x14ac:dyDescent="0.25">
      <c r="B5" s="529" t="s">
        <v>43</v>
      </c>
      <c r="C5" s="529" t="s">
        <v>44</v>
      </c>
      <c r="D5" s="533" t="s">
        <v>45</v>
      </c>
      <c r="E5" s="534"/>
      <c r="F5" s="534"/>
      <c r="G5" s="534"/>
      <c r="H5" s="534"/>
      <c r="I5" s="534"/>
      <c r="J5" s="534"/>
      <c r="K5" s="534"/>
      <c r="L5" s="534"/>
      <c r="M5" s="535"/>
      <c r="N5" s="529" t="s">
        <v>47</v>
      </c>
      <c r="X5" s="4"/>
      <c r="Y5" s="95"/>
      <c r="Z5" s="95"/>
      <c r="AA5" s="4"/>
    </row>
    <row r="6" spans="2:27" ht="31.5" x14ac:dyDescent="0.25">
      <c r="B6" s="529"/>
      <c r="C6" s="529"/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  <c r="N6" s="529"/>
      <c r="R6" s="91" t="s">
        <v>0</v>
      </c>
      <c r="S6" s="91" t="s">
        <v>99</v>
      </c>
      <c r="T6" s="88" t="s">
        <v>100</v>
      </c>
      <c r="U6" s="93" t="s">
        <v>101</v>
      </c>
      <c r="V6" s="88" t="s">
        <v>45</v>
      </c>
    </row>
    <row r="7" spans="2:27" ht="30.95" customHeight="1" x14ac:dyDescent="0.25">
      <c r="B7" s="17">
        <v>1</v>
      </c>
      <c r="C7" s="225" t="s">
        <v>241</v>
      </c>
      <c r="D7" s="7">
        <v>4</v>
      </c>
      <c r="E7" s="7">
        <v>4</v>
      </c>
      <c r="F7" s="7">
        <v>4</v>
      </c>
      <c r="G7" s="7">
        <v>3</v>
      </c>
      <c r="H7" s="7">
        <v>4</v>
      </c>
      <c r="I7" s="7">
        <v>3</v>
      </c>
      <c r="J7" s="7">
        <v>4</v>
      </c>
      <c r="K7" s="17">
        <v>4</v>
      </c>
      <c r="L7" s="17">
        <v>4</v>
      </c>
      <c r="M7" s="17">
        <v>3</v>
      </c>
      <c r="N7" s="17">
        <f>SUM(D7:M7)</f>
        <v>37</v>
      </c>
      <c r="R7" s="89">
        <v>1</v>
      </c>
      <c r="S7" s="92" t="s">
        <v>247</v>
      </c>
      <c r="T7" s="88">
        <v>4</v>
      </c>
      <c r="U7" s="88">
        <v>100</v>
      </c>
      <c r="V7" s="88" t="s">
        <v>103</v>
      </c>
    </row>
    <row r="8" spans="2:27" ht="30.95" customHeight="1" x14ac:dyDescent="0.25">
      <c r="B8" s="17">
        <v>2</v>
      </c>
      <c r="C8" s="225" t="s">
        <v>242</v>
      </c>
      <c r="D8" s="7">
        <v>4</v>
      </c>
      <c r="E8" s="7">
        <v>4</v>
      </c>
      <c r="F8" s="7">
        <v>4</v>
      </c>
      <c r="G8" s="7">
        <v>4</v>
      </c>
      <c r="H8" s="7">
        <v>4</v>
      </c>
      <c r="I8" s="7">
        <v>3</v>
      </c>
      <c r="J8" s="7">
        <v>3</v>
      </c>
      <c r="K8" s="17">
        <v>4</v>
      </c>
      <c r="L8" s="17">
        <v>4</v>
      </c>
      <c r="M8" s="17">
        <v>4</v>
      </c>
      <c r="N8" s="17">
        <f t="shared" ref="N8:N9" si="0">SUM(D8:M8)</f>
        <v>38</v>
      </c>
      <c r="R8" s="89">
        <v>2</v>
      </c>
      <c r="S8" s="92" t="s">
        <v>248</v>
      </c>
      <c r="T8" s="88">
        <v>4</v>
      </c>
      <c r="U8" s="88">
        <v>91.7</v>
      </c>
      <c r="V8" s="88" t="s">
        <v>104</v>
      </c>
    </row>
    <row r="9" spans="2:27" ht="30.95" customHeight="1" x14ac:dyDescent="0.25">
      <c r="B9" s="17">
        <v>3</v>
      </c>
      <c r="C9" s="225" t="s">
        <v>46</v>
      </c>
      <c r="D9" s="7">
        <v>4</v>
      </c>
      <c r="E9" s="7">
        <v>3</v>
      </c>
      <c r="F9" s="7">
        <v>4</v>
      </c>
      <c r="G9" s="7">
        <v>4</v>
      </c>
      <c r="H9" s="7">
        <v>4</v>
      </c>
      <c r="I9" s="7">
        <v>4</v>
      </c>
      <c r="J9" s="7">
        <v>3</v>
      </c>
      <c r="K9" s="17">
        <v>4</v>
      </c>
      <c r="L9" s="17">
        <v>3</v>
      </c>
      <c r="M9" s="17">
        <v>4</v>
      </c>
      <c r="N9" s="17">
        <f t="shared" si="0"/>
        <v>37</v>
      </c>
      <c r="R9" s="89">
        <v>3</v>
      </c>
      <c r="S9" s="92" t="s">
        <v>249</v>
      </c>
      <c r="T9" s="88">
        <v>4</v>
      </c>
      <c r="U9" s="88">
        <v>100</v>
      </c>
      <c r="V9" s="88" t="s">
        <v>103</v>
      </c>
    </row>
    <row r="10" spans="2:27" ht="30.95" customHeight="1" x14ac:dyDescent="0.25">
      <c r="B10" s="256"/>
      <c r="C10" s="161" t="s">
        <v>14</v>
      </c>
      <c r="D10" s="19">
        <f>SUM(D7:D9)</f>
        <v>12</v>
      </c>
      <c r="E10" s="19">
        <f t="shared" ref="E10:M10" si="1">SUM(E7:E9)</f>
        <v>11</v>
      </c>
      <c r="F10" s="19">
        <f t="shared" si="1"/>
        <v>12</v>
      </c>
      <c r="G10" s="19">
        <f t="shared" si="1"/>
        <v>11</v>
      </c>
      <c r="H10" s="19">
        <f t="shared" si="1"/>
        <v>12</v>
      </c>
      <c r="I10" s="19">
        <f t="shared" si="1"/>
        <v>10</v>
      </c>
      <c r="J10" s="19">
        <f t="shared" si="1"/>
        <v>10</v>
      </c>
      <c r="K10" s="19">
        <f t="shared" si="1"/>
        <v>12</v>
      </c>
      <c r="L10" s="19">
        <f t="shared" si="1"/>
        <v>11</v>
      </c>
      <c r="M10" s="19">
        <f t="shared" si="1"/>
        <v>11</v>
      </c>
      <c r="N10" s="17"/>
      <c r="R10" s="89">
        <v>5</v>
      </c>
      <c r="S10" s="92" t="s">
        <v>250</v>
      </c>
      <c r="T10" s="88">
        <v>4</v>
      </c>
      <c r="U10" s="88">
        <v>91.7</v>
      </c>
      <c r="V10" s="88" t="s">
        <v>104</v>
      </c>
    </row>
    <row r="11" spans="2:27" ht="31.5" customHeight="1" x14ac:dyDescent="0.25">
      <c r="B11" s="6"/>
      <c r="C11" s="6"/>
      <c r="D11" s="6">
        <f>D10/12*100</f>
        <v>100</v>
      </c>
      <c r="E11" s="6">
        <f t="shared" ref="E11:M11" si="2">E10/12*100</f>
        <v>91.666666666666657</v>
      </c>
      <c r="F11" s="6">
        <f t="shared" si="2"/>
        <v>100</v>
      </c>
      <c r="G11" s="6">
        <f t="shared" si="2"/>
        <v>91.666666666666657</v>
      </c>
      <c r="H11" s="6">
        <f t="shared" si="2"/>
        <v>100</v>
      </c>
      <c r="I11" s="6">
        <f t="shared" si="2"/>
        <v>83.333333333333343</v>
      </c>
      <c r="J11" s="6">
        <f t="shared" si="2"/>
        <v>83.333333333333343</v>
      </c>
      <c r="K11" s="6">
        <f t="shared" si="2"/>
        <v>100</v>
      </c>
      <c r="L11" s="6">
        <f t="shared" si="2"/>
        <v>91.666666666666657</v>
      </c>
      <c r="M11" s="6">
        <f t="shared" si="2"/>
        <v>91.666666666666657</v>
      </c>
      <c r="N11" s="6"/>
      <c r="R11" s="89">
        <v>6</v>
      </c>
      <c r="S11" s="92" t="s">
        <v>251</v>
      </c>
      <c r="T11" s="88">
        <v>3</v>
      </c>
      <c r="U11" s="88">
        <v>83.3</v>
      </c>
      <c r="V11" s="88" t="s">
        <v>104</v>
      </c>
    </row>
    <row r="12" spans="2:27" ht="24.95" customHeight="1" x14ac:dyDescent="0.25">
      <c r="R12" s="89">
        <v>7</v>
      </c>
      <c r="S12" s="92" t="s">
        <v>102</v>
      </c>
      <c r="T12" s="88">
        <v>3</v>
      </c>
      <c r="U12" s="88">
        <v>83</v>
      </c>
      <c r="V12" s="88" t="s">
        <v>104</v>
      </c>
    </row>
    <row r="13" spans="2:27" ht="39" customHeight="1" x14ac:dyDescent="0.25">
      <c r="R13" s="89">
        <v>8</v>
      </c>
      <c r="S13" s="92" t="s">
        <v>252</v>
      </c>
      <c r="T13" s="88">
        <v>4</v>
      </c>
      <c r="U13" s="88">
        <v>100</v>
      </c>
      <c r="V13" s="88" t="s">
        <v>103</v>
      </c>
    </row>
    <row r="14" spans="2:27" ht="39" customHeight="1" x14ac:dyDescent="0.25">
      <c r="R14" s="89">
        <v>9</v>
      </c>
      <c r="S14" s="92" t="s">
        <v>253</v>
      </c>
      <c r="T14" s="88">
        <v>4</v>
      </c>
      <c r="U14" s="88">
        <v>91.7</v>
      </c>
      <c r="V14" s="88" t="s">
        <v>104</v>
      </c>
    </row>
    <row r="15" spans="2:27" ht="39" customHeight="1" x14ac:dyDescent="0.25">
      <c r="R15" s="89">
        <v>10</v>
      </c>
      <c r="S15" s="92" t="s">
        <v>254</v>
      </c>
      <c r="T15" s="88">
        <v>3</v>
      </c>
      <c r="U15" s="88">
        <v>91.7</v>
      </c>
      <c r="V15" s="88" t="s">
        <v>104</v>
      </c>
    </row>
    <row r="16" spans="2:27" ht="39" customHeight="1" x14ac:dyDescent="0.25">
      <c r="R16" s="533" t="s">
        <v>105</v>
      </c>
      <c r="S16" s="534"/>
      <c r="T16" s="535"/>
      <c r="U16" s="88">
        <f>AVERAGE(U7:U15)</f>
        <v>92.566666666666677</v>
      </c>
      <c r="V16" s="88" t="s">
        <v>106</v>
      </c>
    </row>
    <row r="17" spans="18:19" ht="39" customHeight="1" x14ac:dyDescent="0.25">
      <c r="R17" s="1"/>
      <c r="S17" s="1"/>
    </row>
    <row r="18" spans="18:19" ht="39" customHeight="1" x14ac:dyDescent="0.25">
      <c r="R18" s="1"/>
      <c r="S18" s="1"/>
    </row>
    <row r="19" spans="18:19" ht="39" customHeight="1" x14ac:dyDescent="0.25">
      <c r="R19" s="1"/>
      <c r="S19" s="1"/>
    </row>
    <row r="20" spans="18:19" ht="39" customHeight="1" x14ac:dyDescent="0.25">
      <c r="R20" s="1"/>
      <c r="S20" s="1"/>
    </row>
    <row r="21" spans="18:19" ht="39" customHeight="1" x14ac:dyDescent="0.25">
      <c r="R21" s="1"/>
      <c r="S21" s="1"/>
    </row>
    <row r="22" spans="18:19" ht="39" customHeight="1" x14ac:dyDescent="0.25">
      <c r="R22" s="1"/>
      <c r="S22" s="1"/>
    </row>
  </sheetData>
  <mergeCells count="7">
    <mergeCell ref="R16:T16"/>
    <mergeCell ref="B2:N2"/>
    <mergeCell ref="B3:N3"/>
    <mergeCell ref="B5:B6"/>
    <mergeCell ref="C5:C6"/>
    <mergeCell ref="D5:M5"/>
    <mergeCell ref="N5:N6"/>
  </mergeCells>
  <printOptions headings="1"/>
  <pageMargins left="0.7" right="0.7" top="0.75" bottom="0.75" header="0.3" footer="0.3"/>
  <pageSetup paperSize="9" scale="95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D0F0-E518-4527-A4CD-C2964E0636C5}">
  <dimension ref="B2:AE159"/>
  <sheetViews>
    <sheetView topLeftCell="Q1" zoomScale="106" zoomScaleNormal="106" workbookViewId="0">
      <selection activeCell="AG9" sqref="AG9"/>
    </sheetView>
  </sheetViews>
  <sheetFormatPr defaultRowHeight="15" x14ac:dyDescent="0.25"/>
  <cols>
    <col min="1" max="1" width="4.7109375" customWidth="1"/>
    <col min="2" max="2" width="7.140625" customWidth="1"/>
    <col min="3" max="3" width="11.42578125" customWidth="1"/>
    <col min="4" max="4" width="10.7109375" customWidth="1"/>
    <col min="5" max="5" width="8.140625" customWidth="1"/>
    <col min="6" max="6" width="11.140625" customWidth="1"/>
    <col min="7" max="10" width="8.140625" customWidth="1"/>
    <col min="12" max="14" width="9.140625" customWidth="1"/>
    <col min="19" max="19" width="16.7109375" customWidth="1"/>
    <col min="23" max="23" width="3.42578125" customWidth="1"/>
    <col min="25" max="25" width="18.85546875" customWidth="1"/>
    <col min="30" max="30" width="4" customWidth="1"/>
  </cols>
  <sheetData>
    <row r="2" spans="2:31" x14ac:dyDescent="0.25">
      <c r="B2" s="557" t="s">
        <v>237</v>
      </c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</row>
    <row r="4" spans="2:31" ht="29.25" customHeight="1" x14ac:dyDescent="0.25">
      <c r="B4" s="738" t="s">
        <v>0</v>
      </c>
      <c r="C4" s="739" t="s">
        <v>234</v>
      </c>
      <c r="D4" s="740"/>
      <c r="E4" s="740"/>
      <c r="F4" s="740"/>
      <c r="G4" s="740"/>
      <c r="H4" s="740"/>
      <c r="I4" s="387"/>
      <c r="J4" s="387"/>
      <c r="L4" s="664" t="s">
        <v>49</v>
      </c>
      <c r="M4" s="664"/>
      <c r="N4" s="664"/>
      <c r="O4" s="664"/>
      <c r="P4" s="664"/>
      <c r="Q4" s="664"/>
      <c r="S4" s="20"/>
      <c r="X4" s="744" t="s">
        <v>54</v>
      </c>
      <c r="Y4" s="744"/>
      <c r="Z4" s="744"/>
      <c r="AA4" s="744"/>
      <c r="AB4" s="744"/>
      <c r="AC4" s="744"/>
      <c r="AD4" s="745"/>
    </row>
    <row r="5" spans="2:31" ht="28.5" customHeight="1" x14ac:dyDescent="0.25">
      <c r="B5" s="738"/>
      <c r="C5" s="240" t="s">
        <v>235</v>
      </c>
      <c r="D5" s="240" t="s">
        <v>597</v>
      </c>
      <c r="E5" s="240" t="s">
        <v>236</v>
      </c>
      <c r="F5" s="524" t="s">
        <v>598</v>
      </c>
      <c r="G5" s="524" t="s">
        <v>599</v>
      </c>
      <c r="H5" s="524" t="s">
        <v>600</v>
      </c>
      <c r="I5" s="736"/>
      <c r="J5" s="736"/>
      <c r="L5" s="523" t="s">
        <v>50</v>
      </c>
      <c r="M5" s="523" t="s">
        <v>51</v>
      </c>
      <c r="N5" s="523" t="s">
        <v>52</v>
      </c>
      <c r="O5" s="32" t="s">
        <v>601</v>
      </c>
      <c r="P5" s="32" t="s">
        <v>602</v>
      </c>
      <c r="Q5" s="32" t="s">
        <v>533</v>
      </c>
      <c r="S5" s="33" t="s">
        <v>603</v>
      </c>
      <c r="T5" s="32" t="s">
        <v>49</v>
      </c>
      <c r="V5" s="34"/>
      <c r="W5" s="239"/>
      <c r="X5" s="746" t="s">
        <v>53</v>
      </c>
      <c r="Y5" s="746"/>
      <c r="Z5" s="747" t="s">
        <v>55</v>
      </c>
      <c r="AA5" s="748" t="s">
        <v>56</v>
      </c>
      <c r="AB5" s="748" t="s">
        <v>57</v>
      </c>
      <c r="AC5" s="749" t="s">
        <v>58</v>
      </c>
      <c r="AD5" s="745"/>
    </row>
    <row r="6" spans="2:31" ht="15.75" x14ac:dyDescent="0.25">
      <c r="B6" s="261">
        <v>1</v>
      </c>
      <c r="C6" s="249">
        <v>67</v>
      </c>
      <c r="D6" s="248">
        <v>40.200000000000003</v>
      </c>
      <c r="E6" s="247">
        <v>40.200000000000003</v>
      </c>
      <c r="F6" s="247">
        <v>73.7</v>
      </c>
      <c r="G6" s="247">
        <v>53.6</v>
      </c>
      <c r="H6" s="247">
        <v>73.7</v>
      </c>
      <c r="I6" s="737"/>
      <c r="J6" s="737"/>
      <c r="L6" s="32">
        <v>1</v>
      </c>
      <c r="M6" s="32">
        <v>2</v>
      </c>
      <c r="N6" s="32">
        <v>3</v>
      </c>
      <c r="O6" s="32">
        <v>4</v>
      </c>
      <c r="P6" s="32">
        <v>5</v>
      </c>
      <c r="Q6" s="32">
        <v>6</v>
      </c>
      <c r="S6" s="247">
        <v>67</v>
      </c>
      <c r="T6" s="31">
        <v>1</v>
      </c>
      <c r="V6" s="34"/>
      <c r="W6" s="239"/>
      <c r="X6" s="750" t="s">
        <v>604</v>
      </c>
      <c r="Y6" s="751" t="s">
        <v>59</v>
      </c>
      <c r="Z6" s="752">
        <v>0.51927325267236468</v>
      </c>
      <c r="AA6" s="753">
        <v>5</v>
      </c>
      <c r="AB6" s="753">
        <v>148</v>
      </c>
      <c r="AC6" s="765">
        <v>0.76139536861128865</v>
      </c>
      <c r="AD6" s="745"/>
      <c r="AE6" s="766" t="s">
        <v>238</v>
      </c>
    </row>
    <row r="7" spans="2:31" ht="24" x14ac:dyDescent="0.25">
      <c r="B7" s="261">
        <v>2</v>
      </c>
      <c r="C7" s="249">
        <v>53.6</v>
      </c>
      <c r="D7" s="248">
        <v>67</v>
      </c>
      <c r="E7" s="247">
        <v>53.6</v>
      </c>
      <c r="F7" s="247">
        <v>46.9</v>
      </c>
      <c r="G7" s="247">
        <v>46.9</v>
      </c>
      <c r="H7" s="247">
        <v>67</v>
      </c>
      <c r="I7" s="737"/>
      <c r="J7" s="737"/>
      <c r="L7" s="32">
        <v>1</v>
      </c>
      <c r="M7" s="32">
        <v>2</v>
      </c>
      <c r="N7" s="32">
        <v>3</v>
      </c>
      <c r="O7" s="32">
        <v>4</v>
      </c>
      <c r="P7" s="32">
        <v>5</v>
      </c>
      <c r="Q7" s="32">
        <v>6</v>
      </c>
      <c r="S7" s="247">
        <v>53.6</v>
      </c>
      <c r="T7" s="31">
        <v>1</v>
      </c>
      <c r="V7" s="34"/>
      <c r="W7" s="239"/>
      <c r="X7" s="754"/>
      <c r="Y7" s="755" t="s">
        <v>60</v>
      </c>
      <c r="Z7" s="756">
        <v>0.44668176662357778</v>
      </c>
      <c r="AA7" s="757">
        <v>5</v>
      </c>
      <c r="AB7" s="757">
        <v>148</v>
      </c>
      <c r="AC7" s="758">
        <v>0.81517205355645195</v>
      </c>
      <c r="AD7" s="745"/>
    </row>
    <row r="8" spans="2:31" ht="29.25" customHeight="1" x14ac:dyDescent="0.25">
      <c r="B8" s="261">
        <v>3</v>
      </c>
      <c r="C8" s="249">
        <v>53.6</v>
      </c>
      <c r="D8" s="248">
        <v>46.9</v>
      </c>
      <c r="E8" s="247">
        <v>67</v>
      </c>
      <c r="F8" s="247">
        <v>67</v>
      </c>
      <c r="G8" s="247">
        <v>53.6</v>
      </c>
      <c r="H8" s="247">
        <v>53.6</v>
      </c>
      <c r="I8" s="737"/>
      <c r="J8" s="737"/>
      <c r="L8" s="32">
        <v>1</v>
      </c>
      <c r="M8" s="32">
        <v>2</v>
      </c>
      <c r="N8" s="32">
        <v>3</v>
      </c>
      <c r="O8" s="32">
        <v>4</v>
      </c>
      <c r="P8" s="32">
        <v>5</v>
      </c>
      <c r="Q8" s="32">
        <v>6</v>
      </c>
      <c r="S8" s="247">
        <v>53.6</v>
      </c>
      <c r="T8" s="31">
        <v>1</v>
      </c>
      <c r="V8" s="34"/>
      <c r="W8" s="239"/>
      <c r="X8" s="754"/>
      <c r="Y8" s="755" t="s">
        <v>61</v>
      </c>
      <c r="Z8" s="756">
        <v>0.44668176662357778</v>
      </c>
      <c r="AA8" s="757">
        <v>5</v>
      </c>
      <c r="AB8" s="759">
        <v>142.58113448358057</v>
      </c>
      <c r="AC8" s="758">
        <v>0.81514139045740563</v>
      </c>
      <c r="AD8" s="745"/>
    </row>
    <row r="9" spans="2:31" ht="34.5" customHeight="1" x14ac:dyDescent="0.25">
      <c r="B9" s="261">
        <v>4</v>
      </c>
      <c r="C9" s="249">
        <v>40.200000000000003</v>
      </c>
      <c r="D9" s="248">
        <v>60.300000000000004</v>
      </c>
      <c r="E9" s="247">
        <v>60.300000000000004</v>
      </c>
      <c r="F9" s="247">
        <v>60.300000000000004</v>
      </c>
      <c r="G9" s="247">
        <v>67</v>
      </c>
      <c r="H9" s="247">
        <v>40.200000000000003</v>
      </c>
      <c r="I9" s="737"/>
      <c r="J9" s="737"/>
      <c r="L9" s="32">
        <v>1</v>
      </c>
      <c r="M9" s="32">
        <v>2</v>
      </c>
      <c r="N9" s="32">
        <v>3</v>
      </c>
      <c r="O9" s="32">
        <v>4</v>
      </c>
      <c r="P9" s="32">
        <v>5</v>
      </c>
      <c r="Q9" s="32">
        <v>6</v>
      </c>
      <c r="S9" s="247">
        <v>40.200000000000003</v>
      </c>
      <c r="T9" s="31">
        <v>1</v>
      </c>
      <c r="V9" s="34"/>
      <c r="W9" s="239"/>
      <c r="X9" s="760"/>
      <c r="Y9" s="761" t="s">
        <v>62</v>
      </c>
      <c r="Z9" s="762">
        <v>0.51346421666879005</v>
      </c>
      <c r="AA9" s="763">
        <v>5</v>
      </c>
      <c r="AB9" s="763">
        <v>148</v>
      </c>
      <c r="AC9" s="764">
        <v>0.76577136775542332</v>
      </c>
      <c r="AD9" s="745"/>
    </row>
    <row r="10" spans="2:31" ht="15.75" x14ac:dyDescent="0.25">
      <c r="B10" s="261">
        <v>5</v>
      </c>
      <c r="C10" s="249">
        <v>46.9</v>
      </c>
      <c r="D10" s="248">
        <v>67</v>
      </c>
      <c r="E10" s="247">
        <v>33.5</v>
      </c>
      <c r="F10" s="247">
        <v>46.9</v>
      </c>
      <c r="G10" s="247">
        <v>73.7</v>
      </c>
      <c r="H10" s="247">
        <v>33.5</v>
      </c>
      <c r="I10" s="737"/>
      <c r="J10" s="737"/>
      <c r="L10" s="32">
        <v>1</v>
      </c>
      <c r="M10" s="32">
        <v>2</v>
      </c>
      <c r="N10" s="32">
        <v>3</v>
      </c>
      <c r="O10" s="32">
        <v>4</v>
      </c>
      <c r="P10" s="32">
        <v>5</v>
      </c>
      <c r="Q10" s="32">
        <v>6</v>
      </c>
      <c r="S10" s="247">
        <v>46.9</v>
      </c>
      <c r="T10" s="31">
        <v>1</v>
      </c>
      <c r="V10" s="34"/>
      <c r="W10" s="239"/>
    </row>
    <row r="11" spans="2:31" ht="15.75" x14ac:dyDescent="0.25">
      <c r="B11" s="261">
        <v>6</v>
      </c>
      <c r="C11" s="249">
        <v>73.7</v>
      </c>
      <c r="D11" s="248">
        <v>33.5</v>
      </c>
      <c r="E11" s="247">
        <v>53.6</v>
      </c>
      <c r="F11" s="247">
        <v>60.300000000000004</v>
      </c>
      <c r="G11" s="247">
        <v>53.6</v>
      </c>
      <c r="H11" s="247">
        <v>40.200000000000003</v>
      </c>
      <c r="I11" s="737"/>
      <c r="J11" s="737"/>
      <c r="L11" s="32">
        <v>1</v>
      </c>
      <c r="M11" s="32">
        <v>2</v>
      </c>
      <c r="N11" s="32">
        <v>3</v>
      </c>
      <c r="O11" s="32">
        <v>4</v>
      </c>
      <c r="P11" s="32">
        <v>5</v>
      </c>
      <c r="Q11" s="32">
        <v>6</v>
      </c>
      <c r="S11" s="247">
        <v>73.7</v>
      </c>
      <c r="T11" s="31">
        <v>1</v>
      </c>
    </row>
    <row r="12" spans="2:31" ht="15.75" x14ac:dyDescent="0.25">
      <c r="B12" s="261">
        <v>7</v>
      </c>
      <c r="C12" s="249">
        <v>53.6</v>
      </c>
      <c r="D12" s="248">
        <v>40.200000000000003</v>
      </c>
      <c r="E12" s="247">
        <v>73.7</v>
      </c>
      <c r="F12" s="247">
        <v>53.6</v>
      </c>
      <c r="G12" s="247">
        <v>67</v>
      </c>
      <c r="H12" s="247">
        <v>73.7</v>
      </c>
      <c r="I12" s="737"/>
      <c r="J12" s="737"/>
      <c r="L12" s="32">
        <v>1</v>
      </c>
      <c r="M12" s="32">
        <v>2</v>
      </c>
      <c r="N12" s="32">
        <v>3</v>
      </c>
      <c r="O12" s="32">
        <v>4</v>
      </c>
      <c r="P12" s="32">
        <v>5</v>
      </c>
      <c r="Q12" s="32">
        <v>6</v>
      </c>
      <c r="S12" s="247">
        <v>53.6</v>
      </c>
      <c r="T12" s="31">
        <v>1</v>
      </c>
    </row>
    <row r="13" spans="2:31" ht="15.75" x14ac:dyDescent="0.25">
      <c r="B13" s="261">
        <v>8</v>
      </c>
      <c r="C13" s="249">
        <v>46.9</v>
      </c>
      <c r="D13" s="248">
        <v>46.9</v>
      </c>
      <c r="E13" s="247">
        <v>40.200000000000003</v>
      </c>
      <c r="F13" s="247">
        <v>60.300000000000004</v>
      </c>
      <c r="G13" s="247">
        <v>40.200000000000003</v>
      </c>
      <c r="H13" s="247">
        <v>46.9</v>
      </c>
      <c r="I13" s="737"/>
      <c r="J13" s="737"/>
      <c r="L13" s="32">
        <v>1</v>
      </c>
      <c r="M13" s="32">
        <v>2</v>
      </c>
      <c r="N13" s="32">
        <v>3</v>
      </c>
      <c r="O13" s="32">
        <v>4</v>
      </c>
      <c r="P13" s="32">
        <v>5</v>
      </c>
      <c r="Q13" s="32">
        <v>6</v>
      </c>
      <c r="S13" s="247">
        <v>46.9</v>
      </c>
      <c r="T13" s="31">
        <v>1</v>
      </c>
      <c r="V13" s="34"/>
    </row>
    <row r="14" spans="2:31" ht="15.75" x14ac:dyDescent="0.25">
      <c r="B14" s="261">
        <v>9</v>
      </c>
      <c r="C14" s="249">
        <v>53.6</v>
      </c>
      <c r="D14" s="248">
        <v>40.200000000000003</v>
      </c>
      <c r="E14" s="247">
        <v>60.300000000000004</v>
      </c>
      <c r="F14" s="247">
        <v>53.6</v>
      </c>
      <c r="G14" s="247">
        <v>60.300000000000004</v>
      </c>
      <c r="H14" s="247">
        <v>80.400000000000006</v>
      </c>
      <c r="I14" s="737"/>
      <c r="J14" s="737"/>
      <c r="L14" s="32">
        <v>1</v>
      </c>
      <c r="M14" s="32">
        <v>2</v>
      </c>
      <c r="N14" s="32">
        <v>3</v>
      </c>
      <c r="O14" s="32">
        <v>4</v>
      </c>
      <c r="P14" s="32">
        <v>5</v>
      </c>
      <c r="Q14" s="32">
        <v>6</v>
      </c>
      <c r="S14" s="247">
        <v>46.9</v>
      </c>
      <c r="T14" s="31">
        <v>1</v>
      </c>
      <c r="V14" s="34"/>
    </row>
    <row r="15" spans="2:31" ht="15.75" x14ac:dyDescent="0.25">
      <c r="B15" s="261">
        <v>10</v>
      </c>
      <c r="C15" s="249">
        <v>67</v>
      </c>
      <c r="D15" s="248">
        <v>33.5</v>
      </c>
      <c r="E15" s="247">
        <v>60.300000000000004</v>
      </c>
      <c r="F15" s="247">
        <v>40.200000000000003</v>
      </c>
      <c r="G15" s="247">
        <v>73.7</v>
      </c>
      <c r="H15" s="247">
        <v>53.6</v>
      </c>
      <c r="I15" s="737"/>
      <c r="J15" s="737"/>
      <c r="L15" s="32">
        <v>1</v>
      </c>
      <c r="M15" s="32">
        <v>2</v>
      </c>
      <c r="N15" s="32">
        <v>3</v>
      </c>
      <c r="O15" s="32">
        <v>4</v>
      </c>
      <c r="P15" s="32">
        <v>5</v>
      </c>
      <c r="Q15" s="32">
        <v>6</v>
      </c>
      <c r="S15" s="247">
        <v>67</v>
      </c>
      <c r="T15" s="31">
        <v>1</v>
      </c>
      <c r="V15" s="34"/>
    </row>
    <row r="16" spans="2:31" ht="15.75" x14ac:dyDescent="0.25">
      <c r="B16" s="261">
        <v>11</v>
      </c>
      <c r="C16" s="249">
        <v>73.7</v>
      </c>
      <c r="D16" s="248">
        <v>60.300000000000004</v>
      </c>
      <c r="E16" s="247">
        <v>53.6</v>
      </c>
      <c r="F16" s="247">
        <v>33.5</v>
      </c>
      <c r="G16" s="247">
        <v>40.200000000000003</v>
      </c>
      <c r="H16" s="247">
        <v>73.7</v>
      </c>
      <c r="I16" s="737"/>
      <c r="J16" s="737"/>
      <c r="L16" s="32">
        <v>1</v>
      </c>
      <c r="M16" s="32">
        <v>2</v>
      </c>
      <c r="N16" s="32">
        <v>3</v>
      </c>
      <c r="O16" s="32">
        <v>4</v>
      </c>
      <c r="P16" s="32">
        <v>5</v>
      </c>
      <c r="Q16" s="32">
        <v>6</v>
      </c>
      <c r="S16" s="247">
        <v>67</v>
      </c>
      <c r="T16" s="31">
        <v>1</v>
      </c>
      <c r="V16" s="34"/>
    </row>
    <row r="17" spans="2:22" ht="15.75" x14ac:dyDescent="0.25">
      <c r="B17" s="261">
        <v>12</v>
      </c>
      <c r="C17" s="249">
        <v>53.6</v>
      </c>
      <c r="D17" s="248">
        <v>53.6</v>
      </c>
      <c r="E17" s="247">
        <v>40.200000000000003</v>
      </c>
      <c r="F17" s="247">
        <v>67</v>
      </c>
      <c r="G17" s="247">
        <v>67</v>
      </c>
      <c r="H17" s="247">
        <v>53.6</v>
      </c>
      <c r="I17" s="737"/>
      <c r="J17" s="737"/>
      <c r="L17" s="32">
        <v>1</v>
      </c>
      <c r="M17" s="32">
        <v>2</v>
      </c>
      <c r="N17" s="32">
        <v>3</v>
      </c>
      <c r="O17" s="32">
        <v>4</v>
      </c>
      <c r="P17" s="32">
        <v>5</v>
      </c>
      <c r="Q17" s="32">
        <v>6</v>
      </c>
      <c r="S17" s="247">
        <v>53.6</v>
      </c>
      <c r="T17" s="31">
        <v>1</v>
      </c>
      <c r="V17" s="34"/>
    </row>
    <row r="18" spans="2:22" ht="15.75" x14ac:dyDescent="0.25">
      <c r="B18" s="261">
        <v>13</v>
      </c>
      <c r="C18" s="249">
        <v>60.300000000000004</v>
      </c>
      <c r="D18" s="248">
        <v>60.300000000000004</v>
      </c>
      <c r="E18" s="247">
        <v>53.6</v>
      </c>
      <c r="F18" s="247">
        <v>60.300000000000004</v>
      </c>
      <c r="G18" s="247">
        <v>60.300000000000004</v>
      </c>
      <c r="H18" s="247">
        <v>60.300000000000004</v>
      </c>
      <c r="I18" s="737"/>
      <c r="J18" s="737"/>
      <c r="L18" s="32">
        <v>1</v>
      </c>
      <c r="M18" s="32">
        <v>2</v>
      </c>
      <c r="N18" s="32">
        <v>3</v>
      </c>
      <c r="O18" s="32">
        <v>4</v>
      </c>
      <c r="P18" s="32">
        <v>5</v>
      </c>
      <c r="Q18" s="32">
        <v>6</v>
      </c>
      <c r="S18" s="247">
        <v>60.300000000000004</v>
      </c>
      <c r="T18" s="31">
        <v>1</v>
      </c>
      <c r="V18" s="34"/>
    </row>
    <row r="19" spans="2:22" ht="15.75" x14ac:dyDescent="0.25">
      <c r="B19" s="261">
        <v>14</v>
      </c>
      <c r="C19" s="249">
        <v>53.6</v>
      </c>
      <c r="D19" s="248">
        <v>67</v>
      </c>
      <c r="E19" s="247">
        <v>60.300000000000004</v>
      </c>
      <c r="F19" s="247">
        <v>40.200000000000003</v>
      </c>
      <c r="G19" s="247">
        <v>53.6</v>
      </c>
      <c r="H19" s="247">
        <v>67</v>
      </c>
      <c r="I19" s="737"/>
      <c r="J19" s="737"/>
      <c r="L19" s="32">
        <v>1</v>
      </c>
      <c r="M19" s="32">
        <v>2</v>
      </c>
      <c r="N19" s="32">
        <v>3</v>
      </c>
      <c r="O19" s="32">
        <v>4</v>
      </c>
      <c r="P19" s="32">
        <v>5</v>
      </c>
      <c r="Q19" s="32">
        <v>6</v>
      </c>
      <c r="S19" s="247">
        <v>53.6</v>
      </c>
      <c r="T19" s="31">
        <v>1</v>
      </c>
    </row>
    <row r="20" spans="2:22" ht="15.75" x14ac:dyDescent="0.25">
      <c r="B20" s="261">
        <v>15</v>
      </c>
      <c r="C20" s="249">
        <v>40.200000000000003</v>
      </c>
      <c r="D20" s="248">
        <v>53.6</v>
      </c>
      <c r="E20" s="247">
        <v>46.9</v>
      </c>
      <c r="F20" s="247">
        <v>46.9</v>
      </c>
      <c r="G20" s="247">
        <v>40.200000000000003</v>
      </c>
      <c r="H20" s="247">
        <v>60.300000000000004</v>
      </c>
      <c r="I20" s="737"/>
      <c r="J20" s="737"/>
      <c r="L20" s="32">
        <v>1</v>
      </c>
      <c r="M20" s="32">
        <v>2</v>
      </c>
      <c r="N20" s="32">
        <v>3</v>
      </c>
      <c r="O20" s="32">
        <v>4</v>
      </c>
      <c r="P20" s="32">
        <v>5</v>
      </c>
      <c r="Q20" s="32">
        <v>6</v>
      </c>
      <c r="S20" s="247">
        <v>40.200000000000003</v>
      </c>
      <c r="T20" s="31">
        <v>1</v>
      </c>
    </row>
    <row r="21" spans="2:22" ht="15.75" x14ac:dyDescent="0.25">
      <c r="B21" s="261">
        <v>16</v>
      </c>
      <c r="C21" s="249">
        <v>33.5</v>
      </c>
      <c r="D21" s="248">
        <v>46.9</v>
      </c>
      <c r="E21" s="247">
        <v>67</v>
      </c>
      <c r="F21" s="247">
        <v>60.300000000000004</v>
      </c>
      <c r="G21" s="247">
        <v>33.5</v>
      </c>
      <c r="H21" s="247">
        <v>33.5</v>
      </c>
      <c r="I21" s="737"/>
      <c r="J21" s="737"/>
      <c r="L21" s="32">
        <v>1</v>
      </c>
      <c r="M21" s="32">
        <v>2</v>
      </c>
      <c r="N21" s="32">
        <v>3</v>
      </c>
      <c r="O21" s="32">
        <v>4</v>
      </c>
      <c r="P21" s="32">
        <v>5</v>
      </c>
      <c r="Q21" s="32">
        <v>6</v>
      </c>
      <c r="S21" s="247">
        <v>33.5</v>
      </c>
      <c r="T21" s="31">
        <v>1</v>
      </c>
    </row>
    <row r="22" spans="2:22" ht="15.75" x14ac:dyDescent="0.25">
      <c r="B22" s="261">
        <v>17</v>
      </c>
      <c r="C22" s="249">
        <v>67</v>
      </c>
      <c r="D22" s="248">
        <v>40.200000000000003</v>
      </c>
      <c r="E22" s="247">
        <v>73.7</v>
      </c>
      <c r="F22" s="247">
        <v>73.7</v>
      </c>
      <c r="G22" s="247">
        <v>67</v>
      </c>
      <c r="H22" s="247">
        <v>40.200000000000003</v>
      </c>
      <c r="I22" s="737"/>
      <c r="J22" s="737"/>
      <c r="L22" s="32">
        <v>1</v>
      </c>
      <c r="M22" s="32">
        <v>2</v>
      </c>
      <c r="N22" s="32">
        <v>3</v>
      </c>
      <c r="O22" s="32">
        <v>4</v>
      </c>
      <c r="P22" s="32">
        <v>5</v>
      </c>
      <c r="Q22" s="32">
        <v>6</v>
      </c>
      <c r="S22" s="247">
        <v>67</v>
      </c>
      <c r="T22" s="31">
        <v>1</v>
      </c>
    </row>
    <row r="23" spans="2:22" ht="15.75" x14ac:dyDescent="0.25">
      <c r="B23" s="261">
        <v>18</v>
      </c>
      <c r="C23" s="249">
        <v>60.300000000000004</v>
      </c>
      <c r="D23" s="248">
        <v>73.7</v>
      </c>
      <c r="E23" s="247">
        <v>53.6</v>
      </c>
      <c r="F23" s="247">
        <v>53.6</v>
      </c>
      <c r="G23" s="247">
        <v>60.300000000000004</v>
      </c>
      <c r="H23" s="247">
        <v>67</v>
      </c>
      <c r="I23" s="737"/>
      <c r="J23" s="737"/>
      <c r="L23" s="32">
        <v>1</v>
      </c>
      <c r="M23" s="32">
        <v>2</v>
      </c>
      <c r="N23" s="32">
        <v>3</v>
      </c>
      <c r="O23" s="32">
        <v>4</v>
      </c>
      <c r="P23" s="32">
        <v>5</v>
      </c>
      <c r="Q23" s="32">
        <v>6</v>
      </c>
      <c r="S23" s="247">
        <v>60.300000000000004</v>
      </c>
      <c r="T23" s="31">
        <v>1</v>
      </c>
    </row>
    <row r="24" spans="2:22" ht="15.75" x14ac:dyDescent="0.25">
      <c r="B24" s="261">
        <v>19</v>
      </c>
      <c r="C24" s="249">
        <v>40.200000000000003</v>
      </c>
      <c r="D24" s="248">
        <v>67</v>
      </c>
      <c r="E24" s="247">
        <v>60.300000000000004</v>
      </c>
      <c r="F24" s="247">
        <v>46.9</v>
      </c>
      <c r="G24" s="247">
        <v>40.200000000000003</v>
      </c>
      <c r="H24" s="247">
        <v>53.6</v>
      </c>
      <c r="I24" s="737"/>
      <c r="J24" s="737"/>
      <c r="L24" s="32">
        <v>1</v>
      </c>
      <c r="M24" s="32">
        <v>2</v>
      </c>
      <c r="N24" s="32">
        <v>3</v>
      </c>
      <c r="O24" s="32">
        <v>4</v>
      </c>
      <c r="P24" s="32">
        <v>5</v>
      </c>
      <c r="Q24" s="32">
        <v>6</v>
      </c>
      <c r="S24" s="247">
        <v>40.200000000000003</v>
      </c>
      <c r="T24" s="31">
        <v>1</v>
      </c>
    </row>
    <row r="25" spans="2:22" ht="15.75" x14ac:dyDescent="0.25">
      <c r="B25" s="261">
        <v>20</v>
      </c>
      <c r="C25" s="249">
        <v>46.9</v>
      </c>
      <c r="D25" s="248">
        <v>40.200000000000003</v>
      </c>
      <c r="E25" s="247">
        <v>73.7</v>
      </c>
      <c r="F25" s="247">
        <v>53.6</v>
      </c>
      <c r="G25" s="247">
        <v>60.300000000000004</v>
      </c>
      <c r="H25" s="247">
        <v>46.9</v>
      </c>
      <c r="I25" s="737"/>
      <c r="J25" s="737"/>
      <c r="L25" s="32">
        <v>1</v>
      </c>
      <c r="M25" s="32">
        <v>2</v>
      </c>
      <c r="N25" s="32">
        <v>3</v>
      </c>
      <c r="O25" s="32">
        <v>4</v>
      </c>
      <c r="P25" s="32">
        <v>5</v>
      </c>
      <c r="Q25" s="32">
        <v>6</v>
      </c>
      <c r="S25" s="247">
        <v>33.5</v>
      </c>
      <c r="T25" s="31">
        <v>1</v>
      </c>
    </row>
    <row r="26" spans="2:22" ht="15.75" x14ac:dyDescent="0.25">
      <c r="B26" s="261">
        <v>21</v>
      </c>
      <c r="C26" s="249">
        <v>60.300000000000004</v>
      </c>
      <c r="D26" s="248">
        <v>60.300000000000004</v>
      </c>
      <c r="E26" s="247">
        <v>40.200000000000003</v>
      </c>
      <c r="F26" s="247">
        <v>67</v>
      </c>
      <c r="G26" s="247">
        <v>53.6</v>
      </c>
      <c r="H26" s="247"/>
      <c r="I26" s="737"/>
      <c r="J26" s="737"/>
      <c r="L26" s="32">
        <v>1</v>
      </c>
      <c r="M26" s="32">
        <v>2</v>
      </c>
      <c r="N26" s="32">
        <v>3</v>
      </c>
      <c r="O26" s="32">
        <v>4</v>
      </c>
      <c r="P26" s="32">
        <v>5</v>
      </c>
      <c r="Q26" s="743"/>
      <c r="S26" s="247">
        <v>60.300000000000004</v>
      </c>
      <c r="T26" s="31">
        <v>1</v>
      </c>
    </row>
    <row r="27" spans="2:22" ht="15.75" x14ac:dyDescent="0.25">
      <c r="B27" s="261">
        <v>22</v>
      </c>
      <c r="C27" s="249">
        <v>40.200000000000003</v>
      </c>
      <c r="D27" s="248">
        <v>67</v>
      </c>
      <c r="E27" s="247">
        <v>40.200000000000003</v>
      </c>
      <c r="F27" s="247">
        <v>73.7</v>
      </c>
      <c r="G27" s="247">
        <v>40.200000000000003</v>
      </c>
      <c r="H27" s="247"/>
      <c r="I27" s="737"/>
      <c r="J27" s="737"/>
      <c r="L27" s="32">
        <v>1</v>
      </c>
      <c r="M27" s="32">
        <v>2</v>
      </c>
      <c r="N27" s="32">
        <v>3</v>
      </c>
      <c r="O27" s="32">
        <v>4</v>
      </c>
      <c r="P27" s="32">
        <v>5</v>
      </c>
      <c r="Q27" s="743"/>
      <c r="S27" s="247">
        <v>40.200000000000003</v>
      </c>
      <c r="T27" s="31">
        <v>1</v>
      </c>
    </row>
    <row r="28" spans="2:22" ht="15.75" x14ac:dyDescent="0.25">
      <c r="B28" s="261">
        <v>23</v>
      </c>
      <c r="C28" s="249">
        <v>67</v>
      </c>
      <c r="D28" s="248">
        <v>46.9</v>
      </c>
      <c r="E28" s="247">
        <v>46.9</v>
      </c>
      <c r="F28" s="247">
        <v>53.6</v>
      </c>
      <c r="G28" s="247">
        <v>33.5</v>
      </c>
      <c r="H28" s="247"/>
      <c r="I28" s="737"/>
      <c r="J28" s="737"/>
      <c r="L28" s="32">
        <v>1</v>
      </c>
      <c r="M28" s="32">
        <v>2</v>
      </c>
      <c r="N28" s="32">
        <v>3</v>
      </c>
      <c r="O28" s="32">
        <v>4</v>
      </c>
      <c r="P28" s="32">
        <v>5</v>
      </c>
      <c r="Q28" s="743"/>
      <c r="S28" s="247">
        <v>67</v>
      </c>
      <c r="T28" s="31">
        <v>1</v>
      </c>
    </row>
    <row r="29" spans="2:22" ht="15.75" x14ac:dyDescent="0.25">
      <c r="B29" s="261">
        <v>24</v>
      </c>
      <c r="C29" s="249">
        <v>40.200000000000003</v>
      </c>
      <c r="D29" s="248">
        <v>67</v>
      </c>
      <c r="E29" s="247">
        <v>46.9</v>
      </c>
      <c r="F29" s="247">
        <v>73.7</v>
      </c>
      <c r="G29" s="247">
        <v>67</v>
      </c>
      <c r="H29" s="247"/>
      <c r="I29" s="737"/>
      <c r="J29" s="737"/>
      <c r="L29" s="32">
        <v>1</v>
      </c>
      <c r="M29" s="32">
        <v>2</v>
      </c>
      <c r="N29" s="32">
        <v>3</v>
      </c>
      <c r="O29" s="32">
        <v>4</v>
      </c>
      <c r="P29" s="32">
        <v>5</v>
      </c>
      <c r="Q29" s="743"/>
      <c r="S29" s="247">
        <v>40.200000000000003</v>
      </c>
      <c r="T29" s="31">
        <v>1</v>
      </c>
    </row>
    <row r="30" spans="2:22" ht="15.75" x14ac:dyDescent="0.25">
      <c r="B30" s="261">
        <v>25</v>
      </c>
      <c r="C30" s="249">
        <v>60.300000000000004</v>
      </c>
      <c r="D30" s="248">
        <v>53.6</v>
      </c>
      <c r="E30" s="247">
        <v>67</v>
      </c>
      <c r="F30" s="247">
        <v>53.6</v>
      </c>
      <c r="G30" s="247">
        <v>60.300000000000004</v>
      </c>
      <c r="H30" s="247"/>
      <c r="I30" s="742"/>
      <c r="J30" s="737"/>
      <c r="L30" s="32">
        <v>1</v>
      </c>
      <c r="M30" s="32">
        <v>2</v>
      </c>
      <c r="N30" s="32">
        <v>3</v>
      </c>
      <c r="O30" s="32">
        <v>4</v>
      </c>
      <c r="P30" s="32">
        <v>5</v>
      </c>
      <c r="Q30" s="743"/>
      <c r="S30" s="247">
        <v>60.300000000000004</v>
      </c>
      <c r="T30" s="31">
        <v>1</v>
      </c>
    </row>
    <row r="31" spans="2:22" x14ac:dyDescent="0.25">
      <c r="B31" s="261">
        <v>26</v>
      </c>
      <c r="C31" s="249">
        <v>73.7</v>
      </c>
      <c r="D31" s="27"/>
      <c r="E31" s="247">
        <v>60.300000000000004</v>
      </c>
      <c r="F31" s="247"/>
      <c r="G31" s="247">
        <v>40.200000000000003</v>
      </c>
      <c r="H31" s="247"/>
      <c r="I31" s="737"/>
      <c r="J31" s="737"/>
      <c r="L31" s="32">
        <v>1</v>
      </c>
      <c r="M31" s="32"/>
      <c r="N31" s="32">
        <v>3</v>
      </c>
      <c r="O31" s="743"/>
      <c r="P31" s="32">
        <v>5</v>
      </c>
      <c r="Q31" s="743"/>
      <c r="S31" s="247">
        <v>73.7</v>
      </c>
      <c r="T31" s="31">
        <v>1</v>
      </c>
    </row>
    <row r="32" spans="2:22" x14ac:dyDescent="0.25">
      <c r="B32" s="261">
        <v>27</v>
      </c>
      <c r="C32" s="249">
        <v>40.200000000000003</v>
      </c>
      <c r="D32" s="27"/>
      <c r="E32" s="247">
        <v>46.9</v>
      </c>
      <c r="F32" s="247"/>
      <c r="G32" s="247">
        <v>46.9</v>
      </c>
      <c r="H32" s="247"/>
      <c r="I32" s="737"/>
      <c r="J32" s="737"/>
      <c r="L32" s="32">
        <v>1</v>
      </c>
      <c r="M32" s="32"/>
      <c r="N32" s="32">
        <v>3</v>
      </c>
      <c r="O32" s="743"/>
      <c r="P32" s="32">
        <v>5</v>
      </c>
      <c r="Q32" s="743"/>
      <c r="S32" s="247">
        <v>40.200000000000003</v>
      </c>
      <c r="T32" s="31">
        <v>1</v>
      </c>
    </row>
    <row r="33" spans="2:20" x14ac:dyDescent="0.25">
      <c r="B33" s="261">
        <v>28</v>
      </c>
      <c r="C33" s="249">
        <v>67</v>
      </c>
      <c r="D33" s="523"/>
      <c r="E33" s="247">
        <v>60.300000000000004</v>
      </c>
      <c r="F33" s="247"/>
      <c r="G33" s="247">
        <v>67</v>
      </c>
      <c r="H33" s="247"/>
      <c r="I33" s="737"/>
      <c r="J33" s="737"/>
      <c r="L33" s="32">
        <v>1</v>
      </c>
      <c r="M33" s="32"/>
      <c r="N33" s="32">
        <v>3</v>
      </c>
      <c r="O33" s="743"/>
      <c r="P33" s="32">
        <v>5</v>
      </c>
      <c r="Q33" s="743"/>
      <c r="S33" s="247">
        <v>67</v>
      </c>
      <c r="T33" s="31">
        <v>1</v>
      </c>
    </row>
    <row r="34" spans="2:20" x14ac:dyDescent="0.25">
      <c r="B34" s="387"/>
      <c r="C34" s="387"/>
      <c r="D34" s="387"/>
      <c r="E34" s="387"/>
      <c r="F34" s="387"/>
      <c r="G34" s="387"/>
      <c r="H34" s="387"/>
      <c r="I34" s="387"/>
      <c r="J34" s="387"/>
      <c r="L34" s="741"/>
      <c r="M34" s="741"/>
      <c r="N34" s="741"/>
      <c r="S34" s="247">
        <v>40.200000000000003</v>
      </c>
      <c r="T34" s="31">
        <v>2</v>
      </c>
    </row>
    <row r="35" spans="2:20" x14ac:dyDescent="0.25">
      <c r="B35" s="387"/>
      <c r="C35" s="387"/>
      <c r="D35" s="387"/>
      <c r="E35" s="387"/>
      <c r="F35" s="387"/>
      <c r="G35" s="387"/>
      <c r="H35" s="387"/>
      <c r="I35" s="387"/>
      <c r="J35" s="387"/>
      <c r="L35" s="741"/>
      <c r="M35" s="741"/>
      <c r="N35" s="741"/>
      <c r="S35" s="247">
        <v>67</v>
      </c>
      <c r="T35" s="31">
        <v>2</v>
      </c>
    </row>
    <row r="36" spans="2:20" x14ac:dyDescent="0.25">
      <c r="B36" s="387"/>
      <c r="C36" s="387"/>
      <c r="D36" s="387"/>
      <c r="E36" s="387"/>
      <c r="F36" s="387"/>
      <c r="G36" s="387"/>
      <c r="H36" s="387"/>
      <c r="I36" s="387"/>
      <c r="J36" s="387"/>
      <c r="L36" s="741"/>
      <c r="M36" s="741"/>
      <c r="N36" s="741"/>
      <c r="S36" s="247">
        <v>46.9</v>
      </c>
      <c r="T36" s="31">
        <v>2</v>
      </c>
    </row>
    <row r="37" spans="2:20" x14ac:dyDescent="0.25">
      <c r="B37" s="387"/>
      <c r="C37" s="387"/>
      <c r="D37" s="387"/>
      <c r="E37" s="387"/>
      <c r="F37" s="387"/>
      <c r="G37" s="387"/>
      <c r="H37" s="387"/>
      <c r="I37" s="387"/>
      <c r="J37" s="387"/>
      <c r="L37" s="741"/>
      <c r="M37" s="741"/>
      <c r="N37" s="741"/>
      <c r="S37" s="247">
        <v>60.300000000000004</v>
      </c>
      <c r="T37" s="31">
        <v>2</v>
      </c>
    </row>
    <row r="38" spans="2:20" x14ac:dyDescent="0.25">
      <c r="B38" s="387"/>
      <c r="C38" s="387"/>
      <c r="D38" s="387"/>
      <c r="E38" s="387"/>
      <c r="F38" s="387"/>
      <c r="G38" s="387"/>
      <c r="H38" s="387"/>
      <c r="I38" s="387"/>
      <c r="J38" s="387"/>
      <c r="L38" s="388"/>
      <c r="M38" s="388"/>
      <c r="N38" s="741"/>
      <c r="S38" s="247">
        <v>67</v>
      </c>
      <c r="T38" s="31">
        <v>2</v>
      </c>
    </row>
    <row r="39" spans="2:20" x14ac:dyDescent="0.25">
      <c r="B39" s="388"/>
      <c r="C39" s="388"/>
      <c r="D39" s="388"/>
      <c r="E39" s="388"/>
      <c r="S39" s="247">
        <v>33.5</v>
      </c>
      <c r="T39" s="31">
        <v>2</v>
      </c>
    </row>
    <row r="40" spans="2:20" x14ac:dyDescent="0.25">
      <c r="S40" s="247">
        <v>40.200000000000003</v>
      </c>
      <c r="T40" s="31">
        <v>2</v>
      </c>
    </row>
    <row r="41" spans="2:20" x14ac:dyDescent="0.25">
      <c r="S41" s="247">
        <v>46.9</v>
      </c>
      <c r="T41" s="31">
        <v>2</v>
      </c>
    </row>
    <row r="42" spans="2:20" x14ac:dyDescent="0.25">
      <c r="S42" s="247">
        <v>40.200000000000003</v>
      </c>
      <c r="T42" s="31">
        <v>2</v>
      </c>
    </row>
    <row r="43" spans="2:20" x14ac:dyDescent="0.25">
      <c r="S43" s="247">
        <v>33.5</v>
      </c>
      <c r="T43" s="31">
        <v>2</v>
      </c>
    </row>
    <row r="44" spans="2:20" x14ac:dyDescent="0.25">
      <c r="S44" s="247">
        <v>60.300000000000004</v>
      </c>
      <c r="T44" s="31">
        <v>2</v>
      </c>
    </row>
    <row r="45" spans="2:20" x14ac:dyDescent="0.25">
      <c r="S45" s="247">
        <v>53.6</v>
      </c>
      <c r="T45" s="31">
        <v>2</v>
      </c>
    </row>
    <row r="46" spans="2:20" x14ac:dyDescent="0.25">
      <c r="S46" s="247">
        <v>60.300000000000004</v>
      </c>
      <c r="T46" s="31">
        <v>2</v>
      </c>
    </row>
    <row r="47" spans="2:20" x14ac:dyDescent="0.25">
      <c r="S47" s="247">
        <v>67</v>
      </c>
      <c r="T47" s="31">
        <v>2</v>
      </c>
    </row>
    <row r="48" spans="2:20" x14ac:dyDescent="0.25">
      <c r="S48" s="247">
        <v>53.6</v>
      </c>
      <c r="T48" s="31">
        <v>2</v>
      </c>
    </row>
    <row r="49" spans="19:20" x14ac:dyDescent="0.25">
      <c r="S49" s="247">
        <v>46.9</v>
      </c>
      <c r="T49" s="31">
        <v>2</v>
      </c>
    </row>
    <row r="50" spans="19:20" x14ac:dyDescent="0.25">
      <c r="S50" s="247">
        <v>40.200000000000003</v>
      </c>
      <c r="T50" s="31">
        <v>2</v>
      </c>
    </row>
    <row r="51" spans="19:20" x14ac:dyDescent="0.25">
      <c r="S51" s="247">
        <v>73.7</v>
      </c>
      <c r="T51" s="31">
        <v>2</v>
      </c>
    </row>
    <row r="52" spans="19:20" x14ac:dyDescent="0.25">
      <c r="S52" s="247">
        <v>67</v>
      </c>
      <c r="T52" s="31">
        <v>2</v>
      </c>
    </row>
    <row r="53" spans="19:20" x14ac:dyDescent="0.25">
      <c r="S53" s="247">
        <v>40.200000000000003</v>
      </c>
      <c r="T53" s="31">
        <v>2</v>
      </c>
    </row>
    <row r="54" spans="19:20" x14ac:dyDescent="0.25">
      <c r="S54" s="247">
        <v>60.300000000000004</v>
      </c>
      <c r="T54" s="31">
        <v>2</v>
      </c>
    </row>
    <row r="55" spans="19:20" x14ac:dyDescent="0.25">
      <c r="S55" s="247">
        <v>67</v>
      </c>
      <c r="T55" s="31">
        <v>2</v>
      </c>
    </row>
    <row r="56" spans="19:20" x14ac:dyDescent="0.25">
      <c r="S56" s="247">
        <v>46.9</v>
      </c>
      <c r="T56" s="31">
        <v>2</v>
      </c>
    </row>
    <row r="57" spans="19:20" x14ac:dyDescent="0.25">
      <c r="S57" s="247">
        <v>67</v>
      </c>
      <c r="T57" s="31">
        <v>2</v>
      </c>
    </row>
    <row r="58" spans="19:20" x14ac:dyDescent="0.25">
      <c r="S58" s="247">
        <v>53.6</v>
      </c>
      <c r="T58" s="31">
        <v>2</v>
      </c>
    </row>
    <row r="59" spans="19:20" x14ac:dyDescent="0.25">
      <c r="S59" s="247">
        <v>40.200000000000003</v>
      </c>
      <c r="T59" s="31">
        <v>3</v>
      </c>
    </row>
    <row r="60" spans="19:20" x14ac:dyDescent="0.25">
      <c r="S60" s="247">
        <v>53.6</v>
      </c>
      <c r="T60" s="31">
        <v>3</v>
      </c>
    </row>
    <row r="61" spans="19:20" x14ac:dyDescent="0.25">
      <c r="S61" s="247">
        <v>67</v>
      </c>
      <c r="T61" s="31">
        <v>3</v>
      </c>
    </row>
    <row r="62" spans="19:20" x14ac:dyDescent="0.25">
      <c r="S62" s="247">
        <v>60.300000000000004</v>
      </c>
      <c r="T62" s="31">
        <v>3</v>
      </c>
    </row>
    <row r="63" spans="19:20" x14ac:dyDescent="0.25">
      <c r="S63" s="247">
        <v>33.5</v>
      </c>
      <c r="T63" s="31">
        <v>3</v>
      </c>
    </row>
    <row r="64" spans="19:20" x14ac:dyDescent="0.25">
      <c r="S64" s="247">
        <v>53.6</v>
      </c>
      <c r="T64" s="31">
        <v>3</v>
      </c>
    </row>
    <row r="65" spans="19:20" x14ac:dyDescent="0.25">
      <c r="S65" s="247">
        <v>73.7</v>
      </c>
      <c r="T65" s="31">
        <v>3</v>
      </c>
    </row>
    <row r="66" spans="19:20" x14ac:dyDescent="0.25">
      <c r="S66" s="247">
        <v>40.200000000000003</v>
      </c>
      <c r="T66" s="31">
        <v>3</v>
      </c>
    </row>
    <row r="67" spans="19:20" x14ac:dyDescent="0.25">
      <c r="S67" s="247">
        <v>60.300000000000004</v>
      </c>
      <c r="T67" s="31">
        <v>3</v>
      </c>
    </row>
    <row r="68" spans="19:20" x14ac:dyDescent="0.25">
      <c r="S68" s="247">
        <v>60.300000000000004</v>
      </c>
      <c r="T68" s="31">
        <v>3</v>
      </c>
    </row>
    <row r="69" spans="19:20" x14ac:dyDescent="0.25">
      <c r="S69" s="247">
        <v>53.6</v>
      </c>
      <c r="T69" s="31">
        <v>3</v>
      </c>
    </row>
    <row r="70" spans="19:20" x14ac:dyDescent="0.25">
      <c r="S70" s="247">
        <v>40.200000000000003</v>
      </c>
      <c r="T70" s="31">
        <v>3</v>
      </c>
    </row>
    <row r="71" spans="19:20" x14ac:dyDescent="0.25">
      <c r="S71" s="247">
        <v>53.6</v>
      </c>
      <c r="T71" s="31">
        <v>3</v>
      </c>
    </row>
    <row r="72" spans="19:20" x14ac:dyDescent="0.25">
      <c r="S72" s="247">
        <v>60.300000000000004</v>
      </c>
      <c r="T72" s="31">
        <v>3</v>
      </c>
    </row>
    <row r="73" spans="19:20" x14ac:dyDescent="0.25">
      <c r="S73" s="247">
        <v>46.9</v>
      </c>
      <c r="T73" s="31">
        <v>3</v>
      </c>
    </row>
    <row r="74" spans="19:20" x14ac:dyDescent="0.25">
      <c r="S74" s="247">
        <v>67</v>
      </c>
      <c r="T74" s="31">
        <v>3</v>
      </c>
    </row>
    <row r="75" spans="19:20" x14ac:dyDescent="0.25">
      <c r="S75" s="247">
        <v>73.7</v>
      </c>
      <c r="T75" s="31">
        <v>3</v>
      </c>
    </row>
    <row r="76" spans="19:20" x14ac:dyDescent="0.25">
      <c r="S76" s="247">
        <v>53.6</v>
      </c>
      <c r="T76" s="31">
        <v>3</v>
      </c>
    </row>
    <row r="77" spans="19:20" x14ac:dyDescent="0.25">
      <c r="S77" s="247">
        <v>60.300000000000004</v>
      </c>
      <c r="T77" s="31">
        <v>3</v>
      </c>
    </row>
    <row r="78" spans="19:20" x14ac:dyDescent="0.25">
      <c r="S78" s="247">
        <v>73.7</v>
      </c>
      <c r="T78" s="31">
        <v>3</v>
      </c>
    </row>
    <row r="79" spans="19:20" x14ac:dyDescent="0.25">
      <c r="S79" s="247">
        <v>40.200000000000003</v>
      </c>
      <c r="T79" s="31">
        <v>3</v>
      </c>
    </row>
    <row r="80" spans="19:20" x14ac:dyDescent="0.25">
      <c r="S80" s="247">
        <v>40.200000000000003</v>
      </c>
      <c r="T80" s="31">
        <v>3</v>
      </c>
    </row>
    <row r="81" spans="18:20" x14ac:dyDescent="0.25">
      <c r="S81" s="247">
        <v>46.9</v>
      </c>
      <c r="T81" s="31">
        <v>3</v>
      </c>
    </row>
    <row r="82" spans="18:20" x14ac:dyDescent="0.25">
      <c r="S82" s="247">
        <v>46.9</v>
      </c>
      <c r="T82" s="31">
        <v>3</v>
      </c>
    </row>
    <row r="83" spans="18:20" x14ac:dyDescent="0.25">
      <c r="S83" s="247">
        <v>67</v>
      </c>
      <c r="T83" s="31">
        <v>3</v>
      </c>
    </row>
    <row r="84" spans="18:20" x14ac:dyDescent="0.25">
      <c r="S84" s="247">
        <v>60.300000000000004</v>
      </c>
      <c r="T84" s="31">
        <v>3</v>
      </c>
    </row>
    <row r="85" spans="18:20" x14ac:dyDescent="0.25">
      <c r="S85" s="247">
        <v>46.9</v>
      </c>
      <c r="T85" s="31">
        <v>3</v>
      </c>
    </row>
    <row r="86" spans="18:20" x14ac:dyDescent="0.25">
      <c r="S86" s="247">
        <v>60.300000000000004</v>
      </c>
      <c r="T86" s="31">
        <v>3</v>
      </c>
    </row>
    <row r="87" spans="18:20" x14ac:dyDescent="0.25">
      <c r="R87" s="31"/>
      <c r="S87" s="247">
        <v>73.7</v>
      </c>
      <c r="T87" s="31">
        <v>4</v>
      </c>
    </row>
    <row r="88" spans="18:20" x14ac:dyDescent="0.25">
      <c r="R88" s="31"/>
      <c r="S88" s="247">
        <v>46.9</v>
      </c>
      <c r="T88" s="31">
        <v>4</v>
      </c>
    </row>
    <row r="89" spans="18:20" x14ac:dyDescent="0.25">
      <c r="R89" s="31"/>
      <c r="S89" s="247">
        <v>67</v>
      </c>
      <c r="T89" s="31">
        <v>4</v>
      </c>
    </row>
    <row r="90" spans="18:20" x14ac:dyDescent="0.25">
      <c r="R90" s="31"/>
      <c r="S90" s="247">
        <v>60.300000000000004</v>
      </c>
      <c r="T90" s="31">
        <v>4</v>
      </c>
    </row>
    <row r="91" spans="18:20" x14ac:dyDescent="0.25">
      <c r="R91" s="31"/>
      <c r="S91" s="247">
        <v>46.9</v>
      </c>
      <c r="T91" s="31">
        <v>4</v>
      </c>
    </row>
    <row r="92" spans="18:20" x14ac:dyDescent="0.25">
      <c r="R92" s="31"/>
      <c r="S92" s="247">
        <v>60.300000000000004</v>
      </c>
      <c r="T92" s="31">
        <v>4</v>
      </c>
    </row>
    <row r="93" spans="18:20" x14ac:dyDescent="0.25">
      <c r="R93" s="31"/>
      <c r="S93" s="247">
        <v>53.6</v>
      </c>
      <c r="T93" s="31">
        <v>4</v>
      </c>
    </row>
    <row r="94" spans="18:20" x14ac:dyDescent="0.25">
      <c r="R94" s="31"/>
      <c r="S94" s="247">
        <v>60.300000000000004</v>
      </c>
      <c r="T94" s="31">
        <v>4</v>
      </c>
    </row>
    <row r="95" spans="18:20" x14ac:dyDescent="0.25">
      <c r="R95" s="31"/>
      <c r="S95" s="247">
        <v>53.6</v>
      </c>
      <c r="T95" s="31">
        <v>4</v>
      </c>
    </row>
    <row r="96" spans="18:20" x14ac:dyDescent="0.25">
      <c r="R96" s="31"/>
      <c r="S96" s="247">
        <v>40.200000000000003</v>
      </c>
      <c r="T96" s="31">
        <v>4</v>
      </c>
    </row>
    <row r="97" spans="18:20" x14ac:dyDescent="0.25">
      <c r="R97" s="31"/>
      <c r="S97" s="247">
        <v>33.5</v>
      </c>
      <c r="T97" s="31">
        <v>4</v>
      </c>
    </row>
    <row r="98" spans="18:20" x14ac:dyDescent="0.25">
      <c r="R98" s="31"/>
      <c r="S98" s="247">
        <v>67</v>
      </c>
      <c r="T98" s="31">
        <v>4</v>
      </c>
    </row>
    <row r="99" spans="18:20" x14ac:dyDescent="0.25">
      <c r="R99" s="31"/>
      <c r="S99" s="247">
        <v>60.300000000000004</v>
      </c>
      <c r="T99" s="31">
        <v>4</v>
      </c>
    </row>
    <row r="100" spans="18:20" x14ac:dyDescent="0.25">
      <c r="R100" s="31"/>
      <c r="S100" s="247">
        <v>40.200000000000003</v>
      </c>
      <c r="T100" s="31">
        <v>4</v>
      </c>
    </row>
    <row r="101" spans="18:20" x14ac:dyDescent="0.25">
      <c r="R101" s="31"/>
      <c r="S101" s="247">
        <v>46.9</v>
      </c>
      <c r="T101" s="31">
        <v>4</v>
      </c>
    </row>
    <row r="102" spans="18:20" x14ac:dyDescent="0.25">
      <c r="R102" s="31"/>
      <c r="S102" s="247">
        <v>60.300000000000004</v>
      </c>
      <c r="T102" s="31">
        <v>4</v>
      </c>
    </row>
    <row r="103" spans="18:20" x14ac:dyDescent="0.25">
      <c r="S103" s="247">
        <v>73.7</v>
      </c>
      <c r="T103" s="31">
        <v>4</v>
      </c>
    </row>
    <row r="104" spans="18:20" x14ac:dyDescent="0.25">
      <c r="S104" s="247">
        <v>53.6</v>
      </c>
      <c r="T104" s="31">
        <v>4</v>
      </c>
    </row>
    <row r="105" spans="18:20" x14ac:dyDescent="0.25">
      <c r="S105" s="247">
        <v>46.9</v>
      </c>
      <c r="T105" s="31">
        <v>4</v>
      </c>
    </row>
    <row r="106" spans="18:20" x14ac:dyDescent="0.25">
      <c r="S106" s="247">
        <v>53.6</v>
      </c>
      <c r="T106" s="31">
        <v>4</v>
      </c>
    </row>
    <row r="107" spans="18:20" x14ac:dyDescent="0.25">
      <c r="S107" s="247">
        <v>67</v>
      </c>
      <c r="T107" s="31">
        <v>4</v>
      </c>
    </row>
    <row r="108" spans="18:20" x14ac:dyDescent="0.25">
      <c r="S108" s="247">
        <v>73.7</v>
      </c>
      <c r="T108" s="31">
        <v>4</v>
      </c>
    </row>
    <row r="109" spans="18:20" x14ac:dyDescent="0.25">
      <c r="S109" s="247">
        <v>53.6</v>
      </c>
      <c r="T109" s="31">
        <v>4</v>
      </c>
    </row>
    <row r="110" spans="18:20" x14ac:dyDescent="0.25">
      <c r="S110" s="247">
        <v>73.7</v>
      </c>
      <c r="T110" s="31">
        <v>4</v>
      </c>
    </row>
    <row r="111" spans="18:20" x14ac:dyDescent="0.25">
      <c r="S111" s="247">
        <v>53.6</v>
      </c>
      <c r="T111" s="31">
        <v>4</v>
      </c>
    </row>
    <row r="112" spans="18:20" x14ac:dyDescent="0.25">
      <c r="S112" s="247">
        <v>53.6</v>
      </c>
      <c r="T112" s="31">
        <v>5</v>
      </c>
    </row>
    <row r="113" spans="19:20" x14ac:dyDescent="0.25">
      <c r="S113" s="247">
        <v>46.9</v>
      </c>
      <c r="T113" s="31">
        <v>5</v>
      </c>
    </row>
    <row r="114" spans="19:20" x14ac:dyDescent="0.25">
      <c r="S114" s="247">
        <v>53.6</v>
      </c>
      <c r="T114" s="31">
        <v>5</v>
      </c>
    </row>
    <row r="115" spans="19:20" x14ac:dyDescent="0.25">
      <c r="S115" s="247">
        <v>67</v>
      </c>
      <c r="T115" s="31">
        <v>5</v>
      </c>
    </row>
    <row r="116" spans="19:20" x14ac:dyDescent="0.25">
      <c r="S116" s="247">
        <v>73.7</v>
      </c>
      <c r="T116" s="31">
        <v>5</v>
      </c>
    </row>
    <row r="117" spans="19:20" x14ac:dyDescent="0.25">
      <c r="S117" s="247">
        <v>53.6</v>
      </c>
      <c r="T117" s="31">
        <v>5</v>
      </c>
    </row>
    <row r="118" spans="19:20" x14ac:dyDescent="0.25">
      <c r="S118" s="247">
        <v>67</v>
      </c>
      <c r="T118" s="31">
        <v>5</v>
      </c>
    </row>
    <row r="119" spans="19:20" x14ac:dyDescent="0.25">
      <c r="S119" s="247">
        <v>40.200000000000003</v>
      </c>
      <c r="T119" s="31">
        <v>5</v>
      </c>
    </row>
    <row r="120" spans="19:20" x14ac:dyDescent="0.25">
      <c r="S120" s="247">
        <v>60.300000000000004</v>
      </c>
      <c r="T120" s="31">
        <v>5</v>
      </c>
    </row>
    <row r="121" spans="19:20" x14ac:dyDescent="0.25">
      <c r="S121" s="247">
        <v>73.7</v>
      </c>
      <c r="T121" s="31">
        <v>5</v>
      </c>
    </row>
    <row r="122" spans="19:20" x14ac:dyDescent="0.25">
      <c r="S122" s="247">
        <v>40.200000000000003</v>
      </c>
      <c r="T122" s="31">
        <v>5</v>
      </c>
    </row>
    <row r="123" spans="19:20" x14ac:dyDescent="0.25">
      <c r="S123" s="247">
        <v>67</v>
      </c>
      <c r="T123" s="31">
        <v>5</v>
      </c>
    </row>
    <row r="124" spans="19:20" x14ac:dyDescent="0.25">
      <c r="S124" s="247">
        <v>60.300000000000004</v>
      </c>
      <c r="T124" s="31">
        <v>5</v>
      </c>
    </row>
    <row r="125" spans="19:20" x14ac:dyDescent="0.25">
      <c r="S125" s="247">
        <v>53.6</v>
      </c>
      <c r="T125" s="31">
        <v>5</v>
      </c>
    </row>
    <row r="126" spans="19:20" x14ac:dyDescent="0.25">
      <c r="S126" s="247">
        <v>40.200000000000003</v>
      </c>
      <c r="T126" s="31">
        <v>5</v>
      </c>
    </row>
    <row r="127" spans="19:20" x14ac:dyDescent="0.25">
      <c r="S127" s="247">
        <v>33.5</v>
      </c>
      <c r="T127" s="31">
        <v>5</v>
      </c>
    </row>
    <row r="128" spans="19:20" x14ac:dyDescent="0.25">
      <c r="S128" s="247">
        <v>67</v>
      </c>
      <c r="T128" s="31">
        <v>5</v>
      </c>
    </row>
    <row r="129" spans="19:20" x14ac:dyDescent="0.25">
      <c r="S129" s="247">
        <v>60.300000000000004</v>
      </c>
      <c r="T129" s="31">
        <v>5</v>
      </c>
    </row>
    <row r="130" spans="19:20" x14ac:dyDescent="0.25">
      <c r="S130" s="247">
        <v>40.200000000000003</v>
      </c>
      <c r="T130" s="31">
        <v>5</v>
      </c>
    </row>
    <row r="131" spans="19:20" x14ac:dyDescent="0.25">
      <c r="S131" s="247">
        <v>60.300000000000004</v>
      </c>
      <c r="T131" s="31">
        <v>5</v>
      </c>
    </row>
    <row r="132" spans="19:20" x14ac:dyDescent="0.25">
      <c r="S132" s="247">
        <v>53.6</v>
      </c>
      <c r="T132" s="31">
        <v>5</v>
      </c>
    </row>
    <row r="133" spans="19:20" x14ac:dyDescent="0.25">
      <c r="S133" s="247">
        <v>40.200000000000003</v>
      </c>
      <c r="T133" s="31">
        <v>5</v>
      </c>
    </row>
    <row r="134" spans="19:20" x14ac:dyDescent="0.25">
      <c r="S134" s="247">
        <v>33.5</v>
      </c>
      <c r="T134" s="31">
        <v>5</v>
      </c>
    </row>
    <row r="135" spans="19:20" x14ac:dyDescent="0.25">
      <c r="S135" s="247">
        <v>67</v>
      </c>
      <c r="T135" s="31">
        <v>5</v>
      </c>
    </row>
    <row r="136" spans="19:20" x14ac:dyDescent="0.25">
      <c r="S136" s="247">
        <v>60.300000000000004</v>
      </c>
      <c r="T136" s="31">
        <v>5</v>
      </c>
    </row>
    <row r="137" spans="19:20" x14ac:dyDescent="0.25">
      <c r="S137" s="247">
        <v>40.200000000000003</v>
      </c>
      <c r="T137" s="31">
        <v>5</v>
      </c>
    </row>
    <row r="138" spans="19:20" x14ac:dyDescent="0.25">
      <c r="S138" s="247">
        <v>46.9</v>
      </c>
      <c r="T138" s="31">
        <v>5</v>
      </c>
    </row>
    <row r="139" spans="19:20" x14ac:dyDescent="0.25">
      <c r="S139" s="247">
        <v>67</v>
      </c>
      <c r="T139" s="31">
        <v>5</v>
      </c>
    </row>
    <row r="140" spans="19:20" x14ac:dyDescent="0.25">
      <c r="S140" s="247">
        <v>73.7</v>
      </c>
      <c r="T140" s="31">
        <v>6</v>
      </c>
    </row>
    <row r="141" spans="19:20" x14ac:dyDescent="0.25">
      <c r="S141" s="247">
        <v>67</v>
      </c>
      <c r="T141" s="31">
        <v>6</v>
      </c>
    </row>
    <row r="142" spans="19:20" x14ac:dyDescent="0.25">
      <c r="S142" s="247">
        <v>53.6</v>
      </c>
      <c r="T142" s="31">
        <v>6</v>
      </c>
    </row>
    <row r="143" spans="19:20" x14ac:dyDescent="0.25">
      <c r="S143" s="247">
        <v>40.200000000000003</v>
      </c>
      <c r="T143" s="31">
        <v>6</v>
      </c>
    </row>
    <row r="144" spans="19:20" x14ac:dyDescent="0.25">
      <c r="S144" s="247">
        <v>33.5</v>
      </c>
      <c r="T144" s="31">
        <v>6</v>
      </c>
    </row>
    <row r="145" spans="19:20" x14ac:dyDescent="0.25">
      <c r="S145" s="247">
        <v>40.200000000000003</v>
      </c>
      <c r="T145" s="31">
        <v>6</v>
      </c>
    </row>
    <row r="146" spans="19:20" x14ac:dyDescent="0.25">
      <c r="S146" s="247">
        <v>73.7</v>
      </c>
      <c r="T146" s="31">
        <v>6</v>
      </c>
    </row>
    <row r="147" spans="19:20" x14ac:dyDescent="0.25">
      <c r="S147" s="247">
        <v>46.9</v>
      </c>
      <c r="T147" s="31">
        <v>6</v>
      </c>
    </row>
    <row r="148" spans="19:20" x14ac:dyDescent="0.25">
      <c r="S148" s="247">
        <v>80.400000000000006</v>
      </c>
      <c r="T148" s="31">
        <v>6</v>
      </c>
    </row>
    <row r="149" spans="19:20" x14ac:dyDescent="0.25">
      <c r="S149" s="247">
        <v>53.6</v>
      </c>
      <c r="T149" s="31">
        <v>6</v>
      </c>
    </row>
    <row r="150" spans="19:20" x14ac:dyDescent="0.25">
      <c r="S150" s="247">
        <v>73.7</v>
      </c>
      <c r="T150" s="31">
        <v>6</v>
      </c>
    </row>
    <row r="151" spans="19:20" x14ac:dyDescent="0.25">
      <c r="S151" s="247">
        <v>53.6</v>
      </c>
      <c r="T151" s="31">
        <v>6</v>
      </c>
    </row>
    <row r="152" spans="19:20" x14ac:dyDescent="0.25">
      <c r="S152" s="247">
        <v>60.300000000000004</v>
      </c>
      <c r="T152" s="31">
        <v>6</v>
      </c>
    </row>
    <row r="153" spans="19:20" x14ac:dyDescent="0.25">
      <c r="S153" s="247">
        <v>67</v>
      </c>
      <c r="T153" s="31">
        <v>6</v>
      </c>
    </row>
    <row r="154" spans="19:20" x14ac:dyDescent="0.25">
      <c r="S154" s="247">
        <v>60.300000000000004</v>
      </c>
      <c r="T154" s="31">
        <v>6</v>
      </c>
    </row>
    <row r="155" spans="19:20" x14ac:dyDescent="0.25">
      <c r="S155" s="247">
        <v>33.5</v>
      </c>
      <c r="T155" s="31">
        <v>6</v>
      </c>
    </row>
    <row r="156" spans="19:20" x14ac:dyDescent="0.25">
      <c r="S156" s="247">
        <v>40.200000000000003</v>
      </c>
      <c r="T156" s="31">
        <v>6</v>
      </c>
    </row>
    <row r="157" spans="19:20" x14ac:dyDescent="0.25">
      <c r="S157" s="247">
        <v>67</v>
      </c>
      <c r="T157" s="31">
        <v>6</v>
      </c>
    </row>
    <row r="158" spans="19:20" x14ac:dyDescent="0.25">
      <c r="S158" s="247">
        <v>53.6</v>
      </c>
      <c r="T158" s="31">
        <v>6</v>
      </c>
    </row>
    <row r="159" spans="19:20" x14ac:dyDescent="0.25">
      <c r="S159" s="247">
        <v>46.9</v>
      </c>
      <c r="T159" s="31">
        <v>6</v>
      </c>
    </row>
  </sheetData>
  <mergeCells count="7">
    <mergeCell ref="X4:AC4"/>
    <mergeCell ref="X5:Y5"/>
    <mergeCell ref="X6:X9"/>
    <mergeCell ref="B2:S2"/>
    <mergeCell ref="B4:B5"/>
    <mergeCell ref="C4:H4"/>
    <mergeCell ref="L4:Q4"/>
  </mergeCells>
  <pageMargins left="0.7" right="0.7" top="0.75" bottom="0.75" header="0.3" footer="0.3"/>
  <pageSetup paperSize="285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365E-7EE4-460C-AEC6-5509836C9D34}">
  <dimension ref="B2:O31"/>
  <sheetViews>
    <sheetView zoomScaleNormal="100" workbookViewId="0">
      <selection activeCell="H14" sqref="H14"/>
    </sheetView>
  </sheetViews>
  <sheetFormatPr defaultRowHeight="15" x14ac:dyDescent="0.25"/>
  <cols>
    <col min="3" max="3" width="11.28515625" customWidth="1"/>
    <col min="8" max="8" width="15.28515625" customWidth="1"/>
  </cols>
  <sheetData>
    <row r="2" spans="2:15" x14ac:dyDescent="0.25">
      <c r="B2" s="664" t="s">
        <v>0</v>
      </c>
      <c r="C2" s="664" t="s">
        <v>234</v>
      </c>
      <c r="D2" s="664"/>
    </row>
    <row r="3" spans="2:15" x14ac:dyDescent="0.25">
      <c r="B3" s="664"/>
      <c r="C3" s="246" t="s">
        <v>524</v>
      </c>
      <c r="D3" s="246" t="s">
        <v>525</v>
      </c>
      <c r="H3" s="666" t="s">
        <v>90</v>
      </c>
      <c r="I3" s="666"/>
      <c r="J3" s="666"/>
      <c r="K3" s="666"/>
      <c r="L3" s="666"/>
      <c r="M3" s="666"/>
      <c r="N3" s="666"/>
      <c r="O3" s="368"/>
    </row>
    <row r="4" spans="2:15" ht="15.75" x14ac:dyDescent="0.25">
      <c r="B4" s="245">
        <v>1</v>
      </c>
      <c r="C4" s="249">
        <v>67</v>
      </c>
      <c r="D4" s="247">
        <v>40.200000000000003</v>
      </c>
      <c r="H4" s="667" t="s">
        <v>53</v>
      </c>
      <c r="I4" s="669" t="s">
        <v>95</v>
      </c>
      <c r="J4" s="670"/>
      <c r="K4" s="671"/>
      <c r="L4" s="671" t="s">
        <v>91</v>
      </c>
      <c r="M4" s="670"/>
      <c r="N4" s="671"/>
      <c r="O4" s="368"/>
    </row>
    <row r="5" spans="2:15" x14ac:dyDescent="0.25">
      <c r="B5" s="245">
        <v>2</v>
      </c>
      <c r="C5" s="249">
        <v>53.6</v>
      </c>
      <c r="D5" s="247">
        <v>53.6</v>
      </c>
      <c r="H5" s="668"/>
      <c r="I5" s="369" t="s">
        <v>92</v>
      </c>
      <c r="J5" s="370" t="s">
        <v>63</v>
      </c>
      <c r="K5" s="371" t="s">
        <v>58</v>
      </c>
      <c r="L5" s="370" t="s">
        <v>92</v>
      </c>
      <c r="M5" s="370" t="s">
        <v>63</v>
      </c>
      <c r="N5" s="371" t="s">
        <v>58</v>
      </c>
      <c r="O5" s="368"/>
    </row>
    <row r="6" spans="2:15" x14ac:dyDescent="0.25">
      <c r="B6" s="245">
        <v>3</v>
      </c>
      <c r="C6" s="249">
        <v>53.6</v>
      </c>
      <c r="D6" s="247">
        <v>67</v>
      </c>
      <c r="H6" s="372" t="s">
        <v>239</v>
      </c>
      <c r="I6" s="373">
        <v>0.13917560784719502</v>
      </c>
      <c r="J6" s="374">
        <v>28</v>
      </c>
      <c r="K6" s="375">
        <v>0.17588851537717842</v>
      </c>
      <c r="L6" s="376">
        <v>0.93251164562680433</v>
      </c>
      <c r="M6" s="374">
        <v>28</v>
      </c>
      <c r="N6" s="375">
        <v>7.1346408556871826E-2</v>
      </c>
      <c r="O6" s="368"/>
    </row>
    <row r="7" spans="2:15" x14ac:dyDescent="0.25">
      <c r="B7" s="245">
        <v>4</v>
      </c>
      <c r="C7" s="249">
        <v>40.200000000000003</v>
      </c>
      <c r="D7" s="247">
        <v>60.300000000000004</v>
      </c>
      <c r="H7" s="377" t="s">
        <v>240</v>
      </c>
      <c r="I7" s="378">
        <v>0.13929793522730649</v>
      </c>
      <c r="J7" s="379">
        <v>28</v>
      </c>
      <c r="K7" s="380">
        <v>0.17501474837638217</v>
      </c>
      <c r="L7" s="381">
        <v>0.94267218130299013</v>
      </c>
      <c r="M7" s="379">
        <v>28</v>
      </c>
      <c r="N7" s="380">
        <v>0.12926001223176192</v>
      </c>
      <c r="O7" s="368"/>
    </row>
    <row r="8" spans="2:15" x14ac:dyDescent="0.25">
      <c r="B8" s="245">
        <v>5</v>
      </c>
      <c r="C8" s="249">
        <v>46.9</v>
      </c>
      <c r="D8" s="247">
        <v>33.5</v>
      </c>
      <c r="H8" s="672" t="s">
        <v>94</v>
      </c>
      <c r="I8" s="672"/>
      <c r="J8" s="672"/>
      <c r="K8" s="672"/>
      <c r="L8" s="672"/>
      <c r="M8" s="672"/>
      <c r="N8" s="672"/>
      <c r="O8" s="368"/>
    </row>
    <row r="9" spans="2:15" x14ac:dyDescent="0.25">
      <c r="B9" s="245">
        <v>6</v>
      </c>
      <c r="C9" s="249">
        <v>73.7</v>
      </c>
      <c r="D9" s="247">
        <v>53.6</v>
      </c>
      <c r="H9" s="665"/>
      <c r="I9" s="665"/>
      <c r="J9" s="665"/>
      <c r="K9" s="665"/>
      <c r="L9" s="665"/>
      <c r="M9" s="665"/>
      <c r="N9" s="665"/>
      <c r="O9" s="252"/>
    </row>
    <row r="10" spans="2:15" x14ac:dyDescent="0.25">
      <c r="B10" s="245">
        <v>7</v>
      </c>
      <c r="C10" s="249">
        <v>53.6</v>
      </c>
      <c r="D10" s="247">
        <v>73.7</v>
      </c>
      <c r="H10" s="665"/>
      <c r="I10" s="665"/>
      <c r="J10" s="665"/>
      <c r="K10" s="665"/>
      <c r="L10" s="665"/>
      <c r="M10" s="665"/>
      <c r="N10" s="665"/>
      <c r="O10" s="252"/>
    </row>
    <row r="11" spans="2:15" x14ac:dyDescent="0.25">
      <c r="B11" s="245">
        <v>8</v>
      </c>
      <c r="C11" s="249">
        <v>46.9</v>
      </c>
      <c r="D11" s="247">
        <v>40.200000000000003</v>
      </c>
    </row>
    <row r="12" spans="2:15" x14ac:dyDescent="0.25">
      <c r="B12" s="245">
        <v>9</v>
      </c>
      <c r="C12" s="249">
        <v>50</v>
      </c>
      <c r="D12" s="247">
        <v>60.300000000000004</v>
      </c>
    </row>
    <row r="13" spans="2:15" x14ac:dyDescent="0.25">
      <c r="B13" s="245">
        <v>10</v>
      </c>
      <c r="C13" s="249">
        <v>67</v>
      </c>
      <c r="D13" s="247">
        <v>60.300000000000004</v>
      </c>
    </row>
    <row r="14" spans="2:15" x14ac:dyDescent="0.25">
      <c r="B14" s="245">
        <v>11</v>
      </c>
      <c r="C14" s="249">
        <v>74</v>
      </c>
      <c r="D14" s="247">
        <v>53.6</v>
      </c>
    </row>
    <row r="15" spans="2:15" x14ac:dyDescent="0.25">
      <c r="B15" s="245">
        <v>12</v>
      </c>
      <c r="C15" s="249">
        <v>53.6</v>
      </c>
      <c r="D15" s="247">
        <v>40.200000000000003</v>
      </c>
    </row>
    <row r="16" spans="2:15" x14ac:dyDescent="0.25">
      <c r="B16" s="245">
        <v>13</v>
      </c>
      <c r="C16" s="249">
        <v>60.300000000000004</v>
      </c>
      <c r="D16" s="247">
        <v>53.6</v>
      </c>
    </row>
    <row r="17" spans="2:4" x14ac:dyDescent="0.25">
      <c r="B17" s="245">
        <v>14</v>
      </c>
      <c r="C17" s="249">
        <v>53.6</v>
      </c>
      <c r="D17" s="247">
        <v>60.300000000000004</v>
      </c>
    </row>
    <row r="18" spans="2:4" x14ac:dyDescent="0.25">
      <c r="B18" s="245">
        <v>15</v>
      </c>
      <c r="C18" s="249">
        <v>40.200000000000003</v>
      </c>
      <c r="D18" s="247">
        <v>46.9</v>
      </c>
    </row>
    <row r="19" spans="2:4" x14ac:dyDescent="0.25">
      <c r="B19" s="245">
        <v>16</v>
      </c>
      <c r="C19" s="249">
        <v>33.5</v>
      </c>
      <c r="D19" s="247">
        <v>67</v>
      </c>
    </row>
    <row r="20" spans="2:4" x14ac:dyDescent="0.25">
      <c r="B20" s="245">
        <v>17</v>
      </c>
      <c r="C20" s="249">
        <v>67</v>
      </c>
      <c r="D20" s="247">
        <v>73.7</v>
      </c>
    </row>
    <row r="21" spans="2:4" x14ac:dyDescent="0.25">
      <c r="B21" s="245">
        <v>18</v>
      </c>
      <c r="C21" s="249">
        <v>60.300000000000004</v>
      </c>
      <c r="D21" s="247">
        <v>53.6</v>
      </c>
    </row>
    <row r="22" spans="2:4" x14ac:dyDescent="0.25">
      <c r="B22" s="245">
        <v>19</v>
      </c>
      <c r="C22" s="249">
        <v>40.200000000000003</v>
      </c>
      <c r="D22" s="247">
        <v>60.300000000000004</v>
      </c>
    </row>
    <row r="23" spans="2:4" x14ac:dyDescent="0.25">
      <c r="B23" s="245">
        <v>20</v>
      </c>
      <c r="C23" s="249">
        <v>47</v>
      </c>
      <c r="D23" s="247">
        <v>73.7</v>
      </c>
    </row>
    <row r="24" spans="2:4" x14ac:dyDescent="0.25">
      <c r="B24" s="245">
        <v>21</v>
      </c>
      <c r="C24" s="249">
        <v>60.300000000000004</v>
      </c>
      <c r="D24" s="247">
        <v>40.200000000000003</v>
      </c>
    </row>
    <row r="25" spans="2:4" x14ac:dyDescent="0.25">
      <c r="B25" s="245">
        <v>22</v>
      </c>
      <c r="C25" s="249">
        <v>40.200000000000003</v>
      </c>
      <c r="D25" s="247">
        <v>40.200000000000003</v>
      </c>
    </row>
    <row r="26" spans="2:4" x14ac:dyDescent="0.25">
      <c r="B26" s="245">
        <v>23</v>
      </c>
      <c r="C26" s="249">
        <v>67</v>
      </c>
      <c r="D26" s="247">
        <v>46.9</v>
      </c>
    </row>
    <row r="27" spans="2:4" x14ac:dyDescent="0.25">
      <c r="B27" s="245">
        <v>24</v>
      </c>
      <c r="C27" s="249">
        <v>40.200000000000003</v>
      </c>
      <c r="D27" s="247">
        <v>46.9</v>
      </c>
    </row>
    <row r="28" spans="2:4" x14ac:dyDescent="0.25">
      <c r="B28" s="245">
        <v>25</v>
      </c>
      <c r="C28" s="249">
        <v>60.300000000000004</v>
      </c>
      <c r="D28" s="247">
        <v>67</v>
      </c>
    </row>
    <row r="29" spans="2:4" x14ac:dyDescent="0.25">
      <c r="B29" s="245">
        <v>26</v>
      </c>
      <c r="C29" s="249">
        <v>73.7</v>
      </c>
      <c r="D29" s="247">
        <v>60.300000000000004</v>
      </c>
    </row>
    <row r="30" spans="2:4" x14ac:dyDescent="0.25">
      <c r="B30" s="245">
        <v>27</v>
      </c>
      <c r="C30" s="249">
        <v>40.200000000000003</v>
      </c>
      <c r="D30" s="247">
        <v>46.9</v>
      </c>
    </row>
    <row r="31" spans="2:4" x14ac:dyDescent="0.25">
      <c r="B31" s="245">
        <v>28</v>
      </c>
      <c r="C31" s="249">
        <v>67</v>
      </c>
      <c r="D31" s="247">
        <v>60.300000000000004</v>
      </c>
    </row>
  </sheetData>
  <mergeCells count="9">
    <mergeCell ref="H10:N10"/>
    <mergeCell ref="B2:B3"/>
    <mergeCell ref="C2:D2"/>
    <mergeCell ref="H9:N9"/>
    <mergeCell ref="H3:N3"/>
    <mergeCell ref="H4:H5"/>
    <mergeCell ref="I4:K4"/>
    <mergeCell ref="L4:N4"/>
    <mergeCell ref="H8:N8"/>
  </mergeCells>
  <pageMargins left="0.7" right="0.7" top="0.75" bottom="0.75" header="0.3" footer="0.3"/>
  <pageSetup paperSize="28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01EF-87E9-4CBB-9C75-0A7889447A1D}">
  <dimension ref="B2:S135"/>
  <sheetViews>
    <sheetView zoomScale="110" zoomScaleNormal="110" workbookViewId="0">
      <selection activeCell="K5" sqref="K5:R13"/>
    </sheetView>
  </sheetViews>
  <sheetFormatPr defaultRowHeight="15" x14ac:dyDescent="0.25"/>
  <cols>
    <col min="2" max="6" width="9.140625" style="20"/>
    <col min="11" max="11" width="16.85546875" customWidth="1"/>
    <col min="12" max="12" width="15.42578125" customWidth="1"/>
  </cols>
  <sheetData>
    <row r="2" spans="2:19" ht="45" customHeight="1" x14ac:dyDescent="0.25">
      <c r="B2" s="664" t="s">
        <v>0</v>
      </c>
      <c r="C2" s="674" t="s">
        <v>134</v>
      </c>
      <c r="D2" s="674"/>
      <c r="E2" s="674" t="s">
        <v>135</v>
      </c>
      <c r="F2" s="674"/>
    </row>
    <row r="3" spans="2:19" ht="21" customHeight="1" x14ac:dyDescent="0.25">
      <c r="B3" s="664"/>
      <c r="C3" s="99" t="s">
        <v>83</v>
      </c>
      <c r="D3" s="99" t="s">
        <v>136</v>
      </c>
      <c r="E3" s="99" t="s">
        <v>83</v>
      </c>
      <c r="F3" s="99" t="s">
        <v>136</v>
      </c>
    </row>
    <row r="4" spans="2:19" x14ac:dyDescent="0.25">
      <c r="B4" s="99">
        <v>1</v>
      </c>
      <c r="C4" s="249">
        <v>67</v>
      </c>
      <c r="D4" s="249">
        <v>93.8</v>
      </c>
      <c r="E4" s="249">
        <v>40.200000000000003</v>
      </c>
      <c r="F4" s="414">
        <v>60.300000000000004</v>
      </c>
      <c r="H4" s="249">
        <v>67</v>
      </c>
      <c r="I4" s="101">
        <v>1</v>
      </c>
    </row>
    <row r="5" spans="2:19" x14ac:dyDescent="0.25">
      <c r="B5" s="99">
        <v>2</v>
      </c>
      <c r="C5" s="249">
        <v>53.6</v>
      </c>
      <c r="D5" s="249">
        <v>87.100000000000009</v>
      </c>
      <c r="E5" s="249">
        <v>53.6</v>
      </c>
      <c r="F5" s="414">
        <v>67</v>
      </c>
      <c r="H5" s="249">
        <v>53.6</v>
      </c>
      <c r="I5" s="101">
        <v>1</v>
      </c>
      <c r="K5" s="675" t="s">
        <v>90</v>
      </c>
      <c r="L5" s="675"/>
      <c r="M5" s="675"/>
      <c r="N5" s="675"/>
      <c r="O5" s="675"/>
      <c r="P5" s="675"/>
      <c r="Q5" s="675"/>
      <c r="R5" s="675"/>
      <c r="S5" s="102"/>
    </row>
    <row r="6" spans="2:19" ht="15.75" x14ac:dyDescent="0.25">
      <c r="B6" s="99">
        <v>3</v>
      </c>
      <c r="C6" s="249">
        <v>53.6</v>
      </c>
      <c r="D6" s="249">
        <v>87.100000000000009</v>
      </c>
      <c r="E6" s="249">
        <v>67</v>
      </c>
      <c r="F6" s="414">
        <v>73.7</v>
      </c>
      <c r="H6" s="249">
        <v>53.6</v>
      </c>
      <c r="I6" s="101">
        <v>1</v>
      </c>
      <c r="K6" s="676" t="s">
        <v>49</v>
      </c>
      <c r="L6" s="676"/>
      <c r="M6" s="678" t="s">
        <v>95</v>
      </c>
      <c r="N6" s="679"/>
      <c r="O6" s="680"/>
      <c r="P6" s="680" t="s">
        <v>91</v>
      </c>
      <c r="Q6" s="679"/>
      <c r="R6" s="680"/>
      <c r="S6" s="102"/>
    </row>
    <row r="7" spans="2:19" x14ac:dyDescent="0.25">
      <c r="B7" s="99">
        <v>4</v>
      </c>
      <c r="C7" s="249">
        <v>40.200000000000003</v>
      </c>
      <c r="D7" s="249">
        <v>73.7</v>
      </c>
      <c r="E7" s="249">
        <v>60.300000000000004</v>
      </c>
      <c r="F7" s="414">
        <v>67</v>
      </c>
      <c r="H7" s="249">
        <v>40.200000000000003</v>
      </c>
      <c r="I7" s="101">
        <v>1</v>
      </c>
      <c r="K7" s="677"/>
      <c r="L7" s="677"/>
      <c r="M7" s="103" t="s">
        <v>92</v>
      </c>
      <c r="N7" s="104" t="s">
        <v>63</v>
      </c>
      <c r="O7" s="105" t="s">
        <v>58</v>
      </c>
      <c r="P7" s="104" t="s">
        <v>92</v>
      </c>
      <c r="Q7" s="104" t="s">
        <v>63</v>
      </c>
      <c r="R7" s="105" t="s">
        <v>58</v>
      </c>
      <c r="S7" s="102"/>
    </row>
    <row r="8" spans="2:19" x14ac:dyDescent="0.25">
      <c r="B8" s="99">
        <v>5</v>
      </c>
      <c r="C8" s="249">
        <v>46.9</v>
      </c>
      <c r="D8" s="249">
        <v>67</v>
      </c>
      <c r="E8" s="249">
        <v>33.5</v>
      </c>
      <c r="F8" s="414">
        <v>46.9</v>
      </c>
      <c r="H8" s="249">
        <v>46.9</v>
      </c>
      <c r="I8" s="101">
        <v>1</v>
      </c>
      <c r="K8" s="681" t="s">
        <v>539</v>
      </c>
      <c r="L8" s="106" t="s">
        <v>540</v>
      </c>
      <c r="M8" s="107">
        <v>0.1420584627193297</v>
      </c>
      <c r="N8" s="108">
        <v>28</v>
      </c>
      <c r="O8" s="109">
        <v>0.1552966948619306</v>
      </c>
      <c r="P8" s="110">
        <v>0.93038889624496113</v>
      </c>
      <c r="Q8" s="108">
        <v>28</v>
      </c>
      <c r="R8" s="109">
        <v>6.3058238422283946E-2</v>
      </c>
      <c r="S8" s="102"/>
    </row>
    <row r="9" spans="2:19" x14ac:dyDescent="0.25">
      <c r="B9" s="99">
        <v>6</v>
      </c>
      <c r="C9" s="249">
        <v>73.7</v>
      </c>
      <c r="D9" s="249">
        <v>100</v>
      </c>
      <c r="E9" s="249">
        <v>53.6</v>
      </c>
      <c r="F9" s="414">
        <v>67</v>
      </c>
      <c r="H9" s="249">
        <v>73.7</v>
      </c>
      <c r="I9" s="101">
        <v>1</v>
      </c>
      <c r="K9" s="682"/>
      <c r="L9" s="396" t="s">
        <v>541</v>
      </c>
      <c r="M9" s="111">
        <v>0.11432287504520056</v>
      </c>
      <c r="N9" s="112">
        <v>28</v>
      </c>
      <c r="O9" s="115" t="s">
        <v>96</v>
      </c>
      <c r="P9" s="114">
        <v>0.94746323801861687</v>
      </c>
      <c r="Q9" s="112">
        <v>28</v>
      </c>
      <c r="R9" s="113">
        <v>0.17100165639418724</v>
      </c>
      <c r="S9" s="102"/>
    </row>
    <row r="10" spans="2:19" x14ac:dyDescent="0.25">
      <c r="B10" s="99">
        <v>7</v>
      </c>
      <c r="C10" s="249">
        <v>53.6</v>
      </c>
      <c r="D10" s="249">
        <v>60.300000000000004</v>
      </c>
      <c r="E10" s="249">
        <v>73.7</v>
      </c>
      <c r="F10" s="414">
        <v>80.400000000000006</v>
      </c>
      <c r="H10" s="249">
        <v>53.6</v>
      </c>
      <c r="I10" s="101">
        <v>1</v>
      </c>
      <c r="K10" s="682"/>
      <c r="L10" s="396" t="s">
        <v>542</v>
      </c>
      <c r="M10" s="111">
        <v>0.13929793522730649</v>
      </c>
      <c r="N10" s="112">
        <v>28</v>
      </c>
      <c r="O10" s="113">
        <v>0.17501474837638217</v>
      </c>
      <c r="P10" s="114">
        <v>0.94267218130299013</v>
      </c>
      <c r="Q10" s="112">
        <v>28</v>
      </c>
      <c r="R10" s="113">
        <v>0.12926001223176192</v>
      </c>
      <c r="S10" s="102"/>
    </row>
    <row r="11" spans="2:19" x14ac:dyDescent="0.25">
      <c r="B11" s="99">
        <v>8</v>
      </c>
      <c r="C11" s="249">
        <v>46.9</v>
      </c>
      <c r="D11" s="249">
        <v>80.400000000000006</v>
      </c>
      <c r="E11" s="249">
        <v>40.200000000000003</v>
      </c>
      <c r="F11" s="414">
        <v>60.300000000000004</v>
      </c>
      <c r="H11" s="249">
        <v>46.9</v>
      </c>
      <c r="I11" s="101">
        <v>1</v>
      </c>
      <c r="K11" s="683"/>
      <c r="L11" s="397" t="s">
        <v>543</v>
      </c>
      <c r="M11" s="116">
        <v>0.13670949847172104</v>
      </c>
      <c r="N11" s="117">
        <v>28</v>
      </c>
      <c r="O11" s="118">
        <v>0.19350358234484977</v>
      </c>
      <c r="P11" s="119">
        <v>0.95426451990638073</v>
      </c>
      <c r="Q11" s="117">
        <v>28</v>
      </c>
      <c r="R11" s="118">
        <v>0.25309623282949434</v>
      </c>
      <c r="S11" s="102"/>
    </row>
    <row r="12" spans="2:19" x14ac:dyDescent="0.25">
      <c r="B12" s="99">
        <v>9</v>
      </c>
      <c r="C12" s="249">
        <v>53.6</v>
      </c>
      <c r="D12" s="249">
        <v>67</v>
      </c>
      <c r="E12" s="249">
        <v>60.300000000000004</v>
      </c>
      <c r="F12" s="414">
        <v>73.7</v>
      </c>
      <c r="H12" s="249">
        <v>53.6</v>
      </c>
      <c r="I12" s="101">
        <v>1</v>
      </c>
      <c r="K12" s="673" t="s">
        <v>93</v>
      </c>
      <c r="L12" s="673"/>
      <c r="M12" s="673"/>
      <c r="N12" s="673"/>
      <c r="O12" s="673"/>
      <c r="P12" s="673"/>
      <c r="Q12" s="673"/>
      <c r="R12" s="673"/>
      <c r="S12" s="102"/>
    </row>
    <row r="13" spans="2:19" x14ac:dyDescent="0.25">
      <c r="B13" s="99">
        <v>10</v>
      </c>
      <c r="C13" s="249">
        <v>67</v>
      </c>
      <c r="D13" s="249">
        <v>93.8</v>
      </c>
      <c r="E13" s="249">
        <v>60.300000000000004</v>
      </c>
      <c r="F13" s="414">
        <v>67</v>
      </c>
      <c r="H13" s="249">
        <v>67</v>
      </c>
      <c r="I13" s="101">
        <v>1</v>
      </c>
      <c r="K13" s="673" t="s">
        <v>94</v>
      </c>
      <c r="L13" s="673"/>
      <c r="M13" s="673"/>
      <c r="N13" s="673"/>
      <c r="O13" s="673"/>
      <c r="P13" s="673"/>
      <c r="Q13" s="673"/>
      <c r="R13" s="673"/>
      <c r="S13" s="102"/>
    </row>
    <row r="14" spans="2:19" x14ac:dyDescent="0.25">
      <c r="B14" s="99">
        <v>11</v>
      </c>
      <c r="C14" s="249">
        <v>73.7</v>
      </c>
      <c r="D14" s="249">
        <v>80.400000000000006</v>
      </c>
      <c r="E14" s="249">
        <v>53.6</v>
      </c>
      <c r="F14" s="414">
        <v>60.300000000000004</v>
      </c>
      <c r="H14" s="249">
        <v>73.7</v>
      </c>
      <c r="I14" s="101">
        <v>1</v>
      </c>
    </row>
    <row r="15" spans="2:19" x14ac:dyDescent="0.25">
      <c r="B15" s="99">
        <v>12</v>
      </c>
      <c r="C15" s="249">
        <v>53.6</v>
      </c>
      <c r="D15" s="249">
        <v>87.100000000000009</v>
      </c>
      <c r="E15" s="249">
        <v>40.200000000000003</v>
      </c>
      <c r="F15" s="414">
        <v>46.9</v>
      </c>
      <c r="H15" s="249">
        <v>53.6</v>
      </c>
      <c r="I15" s="101">
        <v>1</v>
      </c>
    </row>
    <row r="16" spans="2:19" x14ac:dyDescent="0.25">
      <c r="B16" s="99">
        <v>13</v>
      </c>
      <c r="C16" s="249">
        <v>60.300000000000004</v>
      </c>
      <c r="D16" s="249">
        <v>87.100000000000009</v>
      </c>
      <c r="E16" s="249">
        <v>53.6</v>
      </c>
      <c r="F16" s="414">
        <v>60.300000000000004</v>
      </c>
      <c r="H16" s="249">
        <v>60.300000000000004</v>
      </c>
      <c r="I16" s="101">
        <v>1</v>
      </c>
    </row>
    <row r="17" spans="2:10" x14ac:dyDescent="0.25">
      <c r="B17" s="99">
        <v>14</v>
      </c>
      <c r="C17" s="249">
        <v>53.6</v>
      </c>
      <c r="D17" s="249">
        <v>73.7</v>
      </c>
      <c r="E17" s="249">
        <v>60.300000000000004</v>
      </c>
      <c r="F17" s="414">
        <v>73.7</v>
      </c>
      <c r="H17" s="249">
        <v>53.6</v>
      </c>
      <c r="I17" s="101">
        <v>1</v>
      </c>
    </row>
    <row r="18" spans="2:10" x14ac:dyDescent="0.25">
      <c r="B18" s="99">
        <v>15</v>
      </c>
      <c r="C18" s="249">
        <v>40.200000000000003</v>
      </c>
      <c r="D18" s="249">
        <v>67</v>
      </c>
      <c r="E18" s="249">
        <v>46.9</v>
      </c>
      <c r="F18" s="414">
        <v>60.300000000000004</v>
      </c>
      <c r="H18" s="249">
        <v>40.200000000000003</v>
      </c>
      <c r="I18" s="101">
        <v>1</v>
      </c>
    </row>
    <row r="19" spans="2:10" x14ac:dyDescent="0.25">
      <c r="B19" s="99">
        <v>16</v>
      </c>
      <c r="C19" s="249">
        <v>33.5</v>
      </c>
      <c r="D19" s="249">
        <v>53.6</v>
      </c>
      <c r="E19" s="249">
        <v>67</v>
      </c>
      <c r="F19" s="414">
        <v>80.400000000000006</v>
      </c>
      <c r="H19" s="249">
        <v>33.5</v>
      </c>
      <c r="I19" s="101">
        <v>1</v>
      </c>
    </row>
    <row r="20" spans="2:10" x14ac:dyDescent="0.25">
      <c r="B20" s="99">
        <v>17</v>
      </c>
      <c r="C20" s="249">
        <v>67</v>
      </c>
      <c r="D20" s="249">
        <v>73.7</v>
      </c>
      <c r="E20" s="249">
        <v>73.7</v>
      </c>
      <c r="F20" s="414">
        <v>87.100000000000009</v>
      </c>
      <c r="H20" s="249">
        <v>67</v>
      </c>
      <c r="I20" s="101">
        <v>1</v>
      </c>
    </row>
    <row r="21" spans="2:10" x14ac:dyDescent="0.25">
      <c r="B21" s="99">
        <v>18</v>
      </c>
      <c r="C21" s="249">
        <v>60.300000000000004</v>
      </c>
      <c r="D21" s="249">
        <v>73.7</v>
      </c>
      <c r="E21" s="249">
        <v>53.6</v>
      </c>
      <c r="F21" s="414">
        <v>53.6</v>
      </c>
      <c r="H21" s="249">
        <v>60.300000000000004</v>
      </c>
      <c r="I21" s="101">
        <v>1</v>
      </c>
    </row>
    <row r="22" spans="2:10" x14ac:dyDescent="0.25">
      <c r="B22" s="99">
        <v>19</v>
      </c>
      <c r="C22" s="249">
        <v>40.200000000000003</v>
      </c>
      <c r="D22" s="249">
        <v>53.6</v>
      </c>
      <c r="E22" s="249">
        <v>60.300000000000004</v>
      </c>
      <c r="F22" s="414">
        <v>67</v>
      </c>
      <c r="H22" s="249">
        <v>40.200000000000003</v>
      </c>
      <c r="I22" s="101">
        <v>1</v>
      </c>
    </row>
    <row r="23" spans="2:10" x14ac:dyDescent="0.25">
      <c r="B23" s="99">
        <v>20</v>
      </c>
      <c r="C23" s="249">
        <v>46.9</v>
      </c>
      <c r="D23" s="249">
        <v>67</v>
      </c>
      <c r="E23" s="249">
        <v>73.7</v>
      </c>
      <c r="F23" s="414">
        <v>80.400000000000006</v>
      </c>
      <c r="H23" s="249">
        <v>46.9</v>
      </c>
      <c r="I23" s="101">
        <v>1</v>
      </c>
    </row>
    <row r="24" spans="2:10" x14ac:dyDescent="0.25">
      <c r="B24" s="99">
        <v>21</v>
      </c>
      <c r="C24" s="249">
        <v>60.300000000000004</v>
      </c>
      <c r="D24" s="249">
        <v>80.400000000000006</v>
      </c>
      <c r="E24" s="249">
        <v>40.200000000000003</v>
      </c>
      <c r="F24" s="414">
        <v>53.6</v>
      </c>
      <c r="H24" s="249">
        <v>60.300000000000004</v>
      </c>
      <c r="I24" s="101">
        <v>1</v>
      </c>
    </row>
    <row r="25" spans="2:10" x14ac:dyDescent="0.25">
      <c r="B25" s="99">
        <v>22</v>
      </c>
      <c r="C25" s="249">
        <v>40.200000000000003</v>
      </c>
      <c r="D25" s="249">
        <v>60.300000000000004</v>
      </c>
      <c r="E25" s="249">
        <v>40.200000000000003</v>
      </c>
      <c r="F25" s="414">
        <v>46.9</v>
      </c>
      <c r="H25" s="249">
        <v>40.200000000000003</v>
      </c>
      <c r="I25" s="101">
        <v>1</v>
      </c>
    </row>
    <row r="26" spans="2:10" x14ac:dyDescent="0.25">
      <c r="B26" s="99">
        <v>23</v>
      </c>
      <c r="C26" s="249">
        <v>67</v>
      </c>
      <c r="D26" s="249">
        <v>73.7</v>
      </c>
      <c r="E26" s="249">
        <v>46.9</v>
      </c>
      <c r="F26" s="414">
        <v>53.6</v>
      </c>
      <c r="H26" s="249">
        <v>67</v>
      </c>
      <c r="I26" s="101">
        <v>1</v>
      </c>
    </row>
    <row r="27" spans="2:10" x14ac:dyDescent="0.25">
      <c r="B27" s="99">
        <v>24</v>
      </c>
      <c r="C27" s="249">
        <v>40.200000000000003</v>
      </c>
      <c r="D27" s="249">
        <v>53.6</v>
      </c>
      <c r="E27" s="249">
        <v>46.9</v>
      </c>
      <c r="F27" s="414">
        <v>60.300000000000004</v>
      </c>
      <c r="H27" s="249">
        <v>40.200000000000003</v>
      </c>
      <c r="I27" s="101">
        <v>1</v>
      </c>
    </row>
    <row r="28" spans="2:10" x14ac:dyDescent="0.25">
      <c r="B28" s="99">
        <v>25</v>
      </c>
      <c r="C28" s="249">
        <v>60.300000000000004</v>
      </c>
      <c r="D28" s="249">
        <v>80.400000000000006</v>
      </c>
      <c r="E28" s="249">
        <v>67</v>
      </c>
      <c r="F28" s="414">
        <v>73.7</v>
      </c>
      <c r="H28" s="249">
        <v>60.300000000000004</v>
      </c>
      <c r="I28" s="101">
        <v>1</v>
      </c>
    </row>
    <row r="29" spans="2:10" x14ac:dyDescent="0.25">
      <c r="B29" s="99">
        <v>26</v>
      </c>
      <c r="C29" s="249">
        <v>73.7</v>
      </c>
      <c r="D29" s="249">
        <v>100</v>
      </c>
      <c r="E29" s="249">
        <v>60.300000000000004</v>
      </c>
      <c r="F29" s="414">
        <v>67</v>
      </c>
      <c r="H29" s="249">
        <v>73.7</v>
      </c>
      <c r="I29" s="101">
        <v>1</v>
      </c>
    </row>
    <row r="30" spans="2:10" x14ac:dyDescent="0.25">
      <c r="B30" s="99">
        <v>27</v>
      </c>
      <c r="C30" s="249">
        <v>40.200000000000003</v>
      </c>
      <c r="D30" s="249">
        <v>53.6</v>
      </c>
      <c r="E30" s="249">
        <v>46.9</v>
      </c>
      <c r="F30" s="414">
        <v>53.6</v>
      </c>
      <c r="H30" s="249">
        <v>40.200000000000003</v>
      </c>
      <c r="I30" s="101">
        <v>1</v>
      </c>
    </row>
    <row r="31" spans="2:10" x14ac:dyDescent="0.25">
      <c r="B31" s="385">
        <v>28</v>
      </c>
      <c r="C31" s="250">
        <v>67</v>
      </c>
      <c r="D31" s="249">
        <v>87.100000000000009</v>
      </c>
      <c r="E31" s="249">
        <v>60.300000000000004</v>
      </c>
      <c r="F31" s="414">
        <v>73.7</v>
      </c>
      <c r="H31" s="250">
        <v>67</v>
      </c>
      <c r="I31" s="101">
        <v>1</v>
      </c>
    </row>
    <row r="32" spans="2:10" x14ac:dyDescent="0.25">
      <c r="B32" s="387"/>
      <c r="C32" s="96"/>
      <c r="D32" s="96"/>
      <c r="E32" s="96"/>
      <c r="F32" s="96"/>
      <c r="H32" s="249">
        <v>93.8</v>
      </c>
      <c r="I32" s="101">
        <v>2</v>
      </c>
      <c r="J32">
        <v>1</v>
      </c>
    </row>
    <row r="33" spans="2:10" x14ac:dyDescent="0.25">
      <c r="B33" s="387"/>
      <c r="C33" s="96"/>
      <c r="D33" s="96"/>
      <c r="E33" s="96"/>
      <c r="F33" s="96"/>
      <c r="H33" s="249">
        <v>87.100000000000009</v>
      </c>
      <c r="I33" s="101">
        <v>2</v>
      </c>
      <c r="J33">
        <v>2</v>
      </c>
    </row>
    <row r="34" spans="2:10" x14ac:dyDescent="0.25">
      <c r="B34" s="387"/>
      <c r="C34" s="96"/>
      <c r="D34" s="96"/>
      <c r="E34" s="96"/>
      <c r="F34" s="96"/>
      <c r="H34" s="249">
        <v>87.100000000000009</v>
      </c>
      <c r="I34" s="101">
        <v>2</v>
      </c>
      <c r="J34">
        <v>3</v>
      </c>
    </row>
    <row r="35" spans="2:10" x14ac:dyDescent="0.25">
      <c r="B35" s="387"/>
      <c r="C35" s="96"/>
      <c r="D35" s="96"/>
      <c r="E35" s="96"/>
      <c r="F35" s="96"/>
      <c r="H35" s="249">
        <v>73.7</v>
      </c>
      <c r="I35" s="101">
        <v>2</v>
      </c>
      <c r="J35">
        <v>4</v>
      </c>
    </row>
    <row r="36" spans="2:10" x14ac:dyDescent="0.25">
      <c r="B36" s="387"/>
      <c r="C36" s="96"/>
      <c r="D36" s="96"/>
      <c r="E36" s="387"/>
      <c r="F36" s="387"/>
      <c r="H36" s="249">
        <v>67</v>
      </c>
      <c r="I36" s="101">
        <v>2</v>
      </c>
      <c r="J36">
        <v>5</v>
      </c>
    </row>
    <row r="37" spans="2:10" x14ac:dyDescent="0.25">
      <c r="H37" s="249">
        <v>100</v>
      </c>
      <c r="I37" s="101">
        <v>2</v>
      </c>
      <c r="J37">
        <v>6</v>
      </c>
    </row>
    <row r="38" spans="2:10" x14ac:dyDescent="0.25">
      <c r="H38" s="249">
        <v>60.300000000000004</v>
      </c>
      <c r="I38" s="101">
        <v>2</v>
      </c>
      <c r="J38">
        <v>7</v>
      </c>
    </row>
    <row r="39" spans="2:10" x14ac:dyDescent="0.25">
      <c r="H39" s="249">
        <v>80.400000000000006</v>
      </c>
      <c r="I39" s="101">
        <v>2</v>
      </c>
      <c r="J39">
        <v>8</v>
      </c>
    </row>
    <row r="40" spans="2:10" x14ac:dyDescent="0.25">
      <c r="H40" s="249">
        <v>67</v>
      </c>
      <c r="I40" s="101">
        <v>2</v>
      </c>
      <c r="J40">
        <v>9</v>
      </c>
    </row>
    <row r="41" spans="2:10" x14ac:dyDescent="0.25">
      <c r="H41" s="249">
        <v>93.8</v>
      </c>
      <c r="I41" s="101">
        <v>2</v>
      </c>
      <c r="J41">
        <v>10</v>
      </c>
    </row>
    <row r="42" spans="2:10" x14ac:dyDescent="0.25">
      <c r="H42" s="249">
        <v>80.400000000000006</v>
      </c>
      <c r="I42" s="101">
        <v>2</v>
      </c>
      <c r="J42">
        <v>11</v>
      </c>
    </row>
    <row r="43" spans="2:10" x14ac:dyDescent="0.25">
      <c r="H43" s="249">
        <v>87.100000000000009</v>
      </c>
      <c r="I43" s="101">
        <v>2</v>
      </c>
      <c r="J43">
        <v>12</v>
      </c>
    </row>
    <row r="44" spans="2:10" x14ac:dyDescent="0.25">
      <c r="H44" s="249">
        <v>87.100000000000009</v>
      </c>
      <c r="I44" s="101">
        <v>2</v>
      </c>
      <c r="J44">
        <v>13</v>
      </c>
    </row>
    <row r="45" spans="2:10" x14ac:dyDescent="0.25">
      <c r="H45" s="249">
        <v>73.7</v>
      </c>
      <c r="I45" s="101">
        <v>2</v>
      </c>
      <c r="J45">
        <v>14</v>
      </c>
    </row>
    <row r="46" spans="2:10" x14ac:dyDescent="0.25">
      <c r="H46" s="249">
        <v>67</v>
      </c>
      <c r="I46" s="101">
        <v>2</v>
      </c>
      <c r="J46">
        <v>15</v>
      </c>
    </row>
    <row r="47" spans="2:10" x14ac:dyDescent="0.25">
      <c r="H47" s="249">
        <v>53.6</v>
      </c>
      <c r="I47" s="101">
        <v>2</v>
      </c>
      <c r="J47">
        <v>16</v>
      </c>
    </row>
    <row r="48" spans="2:10" x14ac:dyDescent="0.25">
      <c r="H48" s="249">
        <v>73.7</v>
      </c>
      <c r="I48" s="101">
        <v>2</v>
      </c>
      <c r="J48">
        <v>17</v>
      </c>
    </row>
    <row r="49" spans="8:10" x14ac:dyDescent="0.25">
      <c r="H49" s="249">
        <v>73.7</v>
      </c>
      <c r="I49" s="101">
        <v>2</v>
      </c>
      <c r="J49">
        <v>18</v>
      </c>
    </row>
    <row r="50" spans="8:10" x14ac:dyDescent="0.25">
      <c r="H50" s="249">
        <v>53.6</v>
      </c>
      <c r="I50" s="101">
        <v>2</v>
      </c>
      <c r="J50">
        <v>19</v>
      </c>
    </row>
    <row r="51" spans="8:10" x14ac:dyDescent="0.25">
      <c r="H51" s="249">
        <v>67</v>
      </c>
      <c r="I51" s="101">
        <v>2</v>
      </c>
      <c r="J51">
        <v>20</v>
      </c>
    </row>
    <row r="52" spans="8:10" x14ac:dyDescent="0.25">
      <c r="H52" s="249">
        <v>80.400000000000006</v>
      </c>
      <c r="I52" s="101">
        <v>2</v>
      </c>
      <c r="J52">
        <v>21</v>
      </c>
    </row>
    <row r="53" spans="8:10" x14ac:dyDescent="0.25">
      <c r="H53" s="249">
        <v>60.300000000000004</v>
      </c>
      <c r="I53" s="101">
        <v>2</v>
      </c>
      <c r="J53">
        <v>22</v>
      </c>
    </row>
    <row r="54" spans="8:10" x14ac:dyDescent="0.25">
      <c r="H54" s="249">
        <v>73.7</v>
      </c>
      <c r="I54" s="101">
        <v>2</v>
      </c>
      <c r="J54">
        <v>23</v>
      </c>
    </row>
    <row r="55" spans="8:10" x14ac:dyDescent="0.25">
      <c r="H55" s="249">
        <v>53.6</v>
      </c>
      <c r="I55" s="101">
        <v>2</v>
      </c>
      <c r="J55">
        <v>24</v>
      </c>
    </row>
    <row r="56" spans="8:10" x14ac:dyDescent="0.25">
      <c r="H56" s="249">
        <v>80.400000000000006</v>
      </c>
      <c r="I56" s="101">
        <v>2</v>
      </c>
      <c r="J56">
        <v>25</v>
      </c>
    </row>
    <row r="57" spans="8:10" x14ac:dyDescent="0.25">
      <c r="H57" s="249">
        <v>100</v>
      </c>
      <c r="I57" s="101">
        <v>2</v>
      </c>
      <c r="J57">
        <v>26</v>
      </c>
    </row>
    <row r="58" spans="8:10" x14ac:dyDescent="0.25">
      <c r="H58" s="249">
        <v>53.6</v>
      </c>
      <c r="I58" s="101">
        <v>2</v>
      </c>
      <c r="J58">
        <v>27</v>
      </c>
    </row>
    <row r="59" spans="8:10" x14ac:dyDescent="0.25">
      <c r="H59" s="249">
        <v>87.100000000000009</v>
      </c>
      <c r="I59" s="101">
        <v>2</v>
      </c>
      <c r="J59">
        <v>28</v>
      </c>
    </row>
    <row r="60" spans="8:10" x14ac:dyDescent="0.25">
      <c r="H60" s="249">
        <v>40.200000000000003</v>
      </c>
      <c r="I60" s="101">
        <v>3</v>
      </c>
      <c r="J60">
        <v>1</v>
      </c>
    </row>
    <row r="61" spans="8:10" x14ac:dyDescent="0.25">
      <c r="H61" s="249">
        <v>53.6</v>
      </c>
      <c r="I61" s="101">
        <v>3</v>
      </c>
      <c r="J61">
        <v>2</v>
      </c>
    </row>
    <row r="62" spans="8:10" x14ac:dyDescent="0.25">
      <c r="H62" s="249">
        <v>67</v>
      </c>
      <c r="I62" s="101">
        <v>3</v>
      </c>
      <c r="J62">
        <v>3</v>
      </c>
    </row>
    <row r="63" spans="8:10" x14ac:dyDescent="0.25">
      <c r="H63" s="249">
        <v>60.300000000000004</v>
      </c>
      <c r="I63" s="101">
        <v>3</v>
      </c>
      <c r="J63">
        <v>4</v>
      </c>
    </row>
    <row r="64" spans="8:10" x14ac:dyDescent="0.25">
      <c r="H64" s="249">
        <v>33.5</v>
      </c>
      <c r="I64" s="101">
        <v>3</v>
      </c>
      <c r="J64">
        <v>5</v>
      </c>
    </row>
    <row r="65" spans="8:10" x14ac:dyDescent="0.25">
      <c r="H65" s="249">
        <v>53.6</v>
      </c>
      <c r="I65" s="101">
        <v>3</v>
      </c>
      <c r="J65">
        <v>6</v>
      </c>
    </row>
    <row r="66" spans="8:10" x14ac:dyDescent="0.25">
      <c r="H66" s="249">
        <v>73.7</v>
      </c>
      <c r="I66" s="101">
        <v>3</v>
      </c>
      <c r="J66">
        <v>7</v>
      </c>
    </row>
    <row r="67" spans="8:10" x14ac:dyDescent="0.25">
      <c r="H67" s="249">
        <v>40.200000000000003</v>
      </c>
      <c r="I67" s="101">
        <v>3</v>
      </c>
      <c r="J67">
        <v>8</v>
      </c>
    </row>
    <row r="68" spans="8:10" x14ac:dyDescent="0.25">
      <c r="H68" s="249">
        <v>60.300000000000004</v>
      </c>
      <c r="I68" s="101">
        <v>3</v>
      </c>
      <c r="J68">
        <v>9</v>
      </c>
    </row>
    <row r="69" spans="8:10" x14ac:dyDescent="0.25">
      <c r="H69" s="249">
        <v>60.300000000000004</v>
      </c>
      <c r="I69" s="101">
        <v>3</v>
      </c>
      <c r="J69">
        <v>10</v>
      </c>
    </row>
    <row r="70" spans="8:10" x14ac:dyDescent="0.25">
      <c r="H70" s="249">
        <v>53.6</v>
      </c>
      <c r="I70" s="101">
        <v>3</v>
      </c>
      <c r="J70">
        <v>11</v>
      </c>
    </row>
    <row r="71" spans="8:10" x14ac:dyDescent="0.25">
      <c r="H71" s="249">
        <v>40.200000000000003</v>
      </c>
      <c r="I71" s="101">
        <v>3</v>
      </c>
      <c r="J71">
        <v>12</v>
      </c>
    </row>
    <row r="72" spans="8:10" x14ac:dyDescent="0.25">
      <c r="H72" s="249">
        <v>53.6</v>
      </c>
      <c r="I72" s="101">
        <v>3</v>
      </c>
      <c r="J72">
        <v>13</v>
      </c>
    </row>
    <row r="73" spans="8:10" x14ac:dyDescent="0.25">
      <c r="H73" s="249">
        <v>60.300000000000004</v>
      </c>
      <c r="I73" s="101">
        <v>3</v>
      </c>
      <c r="J73">
        <v>14</v>
      </c>
    </row>
    <row r="74" spans="8:10" x14ac:dyDescent="0.25">
      <c r="H74" s="249">
        <v>46.9</v>
      </c>
      <c r="I74" s="101">
        <v>3</v>
      </c>
      <c r="J74">
        <v>15</v>
      </c>
    </row>
    <row r="75" spans="8:10" x14ac:dyDescent="0.25">
      <c r="H75" s="249">
        <v>67</v>
      </c>
      <c r="I75" s="101">
        <v>3</v>
      </c>
      <c r="J75">
        <v>16</v>
      </c>
    </row>
    <row r="76" spans="8:10" x14ac:dyDescent="0.25">
      <c r="H76" s="249">
        <v>73.7</v>
      </c>
      <c r="I76" s="101">
        <v>3</v>
      </c>
      <c r="J76">
        <v>17</v>
      </c>
    </row>
    <row r="77" spans="8:10" x14ac:dyDescent="0.25">
      <c r="H77" s="249">
        <v>53.6</v>
      </c>
      <c r="I77" s="101">
        <v>3</v>
      </c>
      <c r="J77">
        <v>18</v>
      </c>
    </row>
    <row r="78" spans="8:10" x14ac:dyDescent="0.25">
      <c r="H78" s="249">
        <v>60.300000000000004</v>
      </c>
      <c r="I78" s="101">
        <v>3</v>
      </c>
      <c r="J78">
        <v>19</v>
      </c>
    </row>
    <row r="79" spans="8:10" x14ac:dyDescent="0.25">
      <c r="H79" s="249">
        <v>73.7</v>
      </c>
      <c r="I79" s="101">
        <v>3</v>
      </c>
      <c r="J79">
        <v>20</v>
      </c>
    </row>
    <row r="80" spans="8:10" x14ac:dyDescent="0.25">
      <c r="H80" s="249">
        <v>40.200000000000003</v>
      </c>
      <c r="I80" s="101">
        <v>3</v>
      </c>
      <c r="J80">
        <v>21</v>
      </c>
    </row>
    <row r="81" spans="8:10" x14ac:dyDescent="0.25">
      <c r="H81" s="249">
        <v>40.200000000000003</v>
      </c>
      <c r="I81" s="101">
        <v>3</v>
      </c>
      <c r="J81">
        <v>22</v>
      </c>
    </row>
    <row r="82" spans="8:10" x14ac:dyDescent="0.25">
      <c r="H82" s="249">
        <v>46.9</v>
      </c>
      <c r="I82" s="101">
        <v>3</v>
      </c>
      <c r="J82">
        <v>23</v>
      </c>
    </row>
    <row r="83" spans="8:10" x14ac:dyDescent="0.25">
      <c r="H83" s="249">
        <v>46.9</v>
      </c>
      <c r="I83" s="101">
        <v>3</v>
      </c>
      <c r="J83">
        <v>24</v>
      </c>
    </row>
    <row r="84" spans="8:10" x14ac:dyDescent="0.25">
      <c r="H84" s="249">
        <v>67</v>
      </c>
      <c r="I84" s="101">
        <v>3</v>
      </c>
      <c r="J84">
        <v>25</v>
      </c>
    </row>
    <row r="85" spans="8:10" x14ac:dyDescent="0.25">
      <c r="H85" s="249">
        <v>60.300000000000004</v>
      </c>
      <c r="I85" s="101">
        <v>3</v>
      </c>
      <c r="J85">
        <v>26</v>
      </c>
    </row>
    <row r="86" spans="8:10" x14ac:dyDescent="0.25">
      <c r="H86" s="249">
        <v>46.9</v>
      </c>
      <c r="I86" s="101">
        <v>3</v>
      </c>
      <c r="J86">
        <v>27</v>
      </c>
    </row>
    <row r="87" spans="8:10" x14ac:dyDescent="0.25">
      <c r="H87" s="249">
        <v>60.300000000000004</v>
      </c>
      <c r="I87" s="101">
        <v>3</v>
      </c>
      <c r="J87">
        <v>28</v>
      </c>
    </row>
    <row r="88" spans="8:10" x14ac:dyDescent="0.25">
      <c r="H88" s="415">
        <v>60.300000000000004</v>
      </c>
      <c r="I88" s="101">
        <v>4</v>
      </c>
      <c r="J88">
        <v>1</v>
      </c>
    </row>
    <row r="89" spans="8:10" x14ac:dyDescent="0.25">
      <c r="H89" s="415">
        <v>67</v>
      </c>
      <c r="I89" s="101">
        <v>4</v>
      </c>
      <c r="J89">
        <v>2</v>
      </c>
    </row>
    <row r="90" spans="8:10" x14ac:dyDescent="0.25">
      <c r="H90" s="415">
        <v>73.7</v>
      </c>
      <c r="I90" s="101">
        <v>4</v>
      </c>
      <c r="J90">
        <v>3</v>
      </c>
    </row>
    <row r="91" spans="8:10" x14ac:dyDescent="0.25">
      <c r="H91" s="415">
        <v>67</v>
      </c>
      <c r="I91" s="101">
        <v>4</v>
      </c>
      <c r="J91">
        <v>4</v>
      </c>
    </row>
    <row r="92" spans="8:10" x14ac:dyDescent="0.25">
      <c r="H92" s="415">
        <v>46.9</v>
      </c>
      <c r="I92" s="101">
        <v>4</v>
      </c>
      <c r="J92">
        <v>5</v>
      </c>
    </row>
    <row r="93" spans="8:10" x14ac:dyDescent="0.25">
      <c r="H93" s="415">
        <v>67</v>
      </c>
      <c r="I93" s="101">
        <v>4</v>
      </c>
      <c r="J93">
        <v>6</v>
      </c>
    </row>
    <row r="94" spans="8:10" x14ac:dyDescent="0.25">
      <c r="H94" s="415">
        <v>80.400000000000006</v>
      </c>
      <c r="I94" s="101">
        <v>4</v>
      </c>
      <c r="J94">
        <v>7</v>
      </c>
    </row>
    <row r="95" spans="8:10" x14ac:dyDescent="0.25">
      <c r="H95" s="415">
        <v>60.300000000000004</v>
      </c>
      <c r="I95" s="101">
        <v>4</v>
      </c>
      <c r="J95">
        <v>8</v>
      </c>
    </row>
    <row r="96" spans="8:10" x14ac:dyDescent="0.25">
      <c r="H96" s="415">
        <v>73.7</v>
      </c>
      <c r="I96" s="101">
        <v>4</v>
      </c>
      <c r="J96">
        <v>9</v>
      </c>
    </row>
    <row r="97" spans="8:10" x14ac:dyDescent="0.25">
      <c r="H97" s="415">
        <v>67</v>
      </c>
      <c r="I97" s="101">
        <v>4</v>
      </c>
      <c r="J97">
        <v>10</v>
      </c>
    </row>
    <row r="98" spans="8:10" x14ac:dyDescent="0.25">
      <c r="H98" s="415">
        <v>60.300000000000004</v>
      </c>
      <c r="I98" s="101">
        <v>4</v>
      </c>
      <c r="J98">
        <v>11</v>
      </c>
    </row>
    <row r="99" spans="8:10" x14ac:dyDescent="0.25">
      <c r="H99" s="415">
        <v>46.9</v>
      </c>
      <c r="I99" s="101">
        <v>4</v>
      </c>
      <c r="J99">
        <v>12</v>
      </c>
    </row>
    <row r="100" spans="8:10" x14ac:dyDescent="0.25">
      <c r="H100" s="415">
        <v>60.300000000000004</v>
      </c>
      <c r="I100" s="101">
        <v>4</v>
      </c>
      <c r="J100">
        <v>13</v>
      </c>
    </row>
    <row r="101" spans="8:10" x14ac:dyDescent="0.25">
      <c r="H101" s="415">
        <v>73.7</v>
      </c>
      <c r="I101" s="101">
        <v>4</v>
      </c>
      <c r="J101">
        <v>14</v>
      </c>
    </row>
    <row r="102" spans="8:10" x14ac:dyDescent="0.25">
      <c r="H102" s="415">
        <v>60.300000000000004</v>
      </c>
      <c r="I102" s="101">
        <v>4</v>
      </c>
      <c r="J102">
        <v>15</v>
      </c>
    </row>
    <row r="103" spans="8:10" x14ac:dyDescent="0.25">
      <c r="H103" s="415">
        <v>80.400000000000006</v>
      </c>
      <c r="I103" s="101">
        <v>4</v>
      </c>
      <c r="J103">
        <v>16</v>
      </c>
    </row>
    <row r="104" spans="8:10" x14ac:dyDescent="0.25">
      <c r="H104" s="415">
        <v>87.100000000000009</v>
      </c>
      <c r="I104" s="101">
        <v>4</v>
      </c>
      <c r="J104">
        <v>17</v>
      </c>
    </row>
    <row r="105" spans="8:10" x14ac:dyDescent="0.25">
      <c r="H105" s="415">
        <v>53.6</v>
      </c>
      <c r="I105" s="101">
        <v>4</v>
      </c>
      <c r="J105">
        <v>18</v>
      </c>
    </row>
    <row r="106" spans="8:10" x14ac:dyDescent="0.25">
      <c r="H106" s="415">
        <v>67</v>
      </c>
      <c r="I106" s="101">
        <v>4</v>
      </c>
      <c r="J106">
        <v>19</v>
      </c>
    </row>
    <row r="107" spans="8:10" x14ac:dyDescent="0.25">
      <c r="H107" s="415">
        <v>80.400000000000006</v>
      </c>
      <c r="I107" s="101">
        <v>4</v>
      </c>
      <c r="J107">
        <v>20</v>
      </c>
    </row>
    <row r="108" spans="8:10" x14ac:dyDescent="0.25">
      <c r="H108" s="415">
        <v>53.6</v>
      </c>
      <c r="I108" s="101">
        <v>4</v>
      </c>
      <c r="J108">
        <v>21</v>
      </c>
    </row>
    <row r="109" spans="8:10" x14ac:dyDescent="0.25">
      <c r="H109" s="415">
        <v>46.9</v>
      </c>
      <c r="I109" s="101">
        <v>4</v>
      </c>
      <c r="J109">
        <v>22</v>
      </c>
    </row>
    <row r="110" spans="8:10" x14ac:dyDescent="0.25">
      <c r="H110" s="415">
        <v>53.6</v>
      </c>
      <c r="I110" s="101">
        <v>4</v>
      </c>
      <c r="J110">
        <v>23</v>
      </c>
    </row>
    <row r="111" spans="8:10" x14ac:dyDescent="0.25">
      <c r="H111" s="415">
        <v>60.300000000000004</v>
      </c>
      <c r="I111" s="101">
        <v>4</v>
      </c>
      <c r="J111">
        <v>24</v>
      </c>
    </row>
    <row r="112" spans="8:10" x14ac:dyDescent="0.25">
      <c r="H112" s="415">
        <v>73.7</v>
      </c>
      <c r="I112" s="101">
        <v>4</v>
      </c>
      <c r="J112">
        <v>25</v>
      </c>
    </row>
    <row r="113" spans="2:10" x14ac:dyDescent="0.25">
      <c r="H113" s="415">
        <v>67</v>
      </c>
      <c r="I113" s="101">
        <v>4</v>
      </c>
      <c r="J113">
        <v>26</v>
      </c>
    </row>
    <row r="114" spans="2:10" x14ac:dyDescent="0.25">
      <c r="H114" s="415">
        <v>53.6</v>
      </c>
      <c r="I114" s="101">
        <v>4</v>
      </c>
      <c r="J114">
        <v>27</v>
      </c>
    </row>
    <row r="115" spans="2:10" x14ac:dyDescent="0.25">
      <c r="H115" s="415">
        <v>73.7</v>
      </c>
      <c r="I115" s="101">
        <v>4</v>
      </c>
      <c r="J115">
        <v>28</v>
      </c>
    </row>
    <row r="116" spans="2:10" s="388" customFormat="1" x14ac:dyDescent="0.25">
      <c r="B116" s="387"/>
      <c r="C116" s="387"/>
      <c r="D116" s="387"/>
      <c r="E116" s="387"/>
      <c r="F116" s="387"/>
      <c r="H116" s="96"/>
      <c r="I116" s="389"/>
    </row>
    <row r="117" spans="2:10" s="388" customFormat="1" x14ac:dyDescent="0.25">
      <c r="B117" s="387"/>
      <c r="C117" s="387"/>
      <c r="D117" s="387"/>
      <c r="E117" s="387"/>
      <c r="F117" s="387"/>
      <c r="H117" s="96"/>
      <c r="I117" s="389"/>
    </row>
    <row r="118" spans="2:10" s="388" customFormat="1" x14ac:dyDescent="0.25">
      <c r="B118" s="387"/>
      <c r="C118" s="387"/>
      <c r="D118" s="387"/>
      <c r="E118" s="387"/>
      <c r="F118" s="387"/>
      <c r="H118" s="96"/>
      <c r="I118" s="389"/>
    </row>
    <row r="119" spans="2:10" s="388" customFormat="1" x14ac:dyDescent="0.25">
      <c r="B119" s="387"/>
      <c r="C119" s="387"/>
      <c r="D119" s="387"/>
      <c r="E119" s="387"/>
      <c r="F119" s="387"/>
      <c r="H119" s="96"/>
      <c r="I119" s="389"/>
    </row>
    <row r="120" spans="2:10" s="388" customFormat="1" x14ac:dyDescent="0.25">
      <c r="B120" s="387"/>
      <c r="C120" s="387"/>
      <c r="D120" s="387"/>
      <c r="E120" s="387"/>
      <c r="F120" s="387"/>
      <c r="H120" s="96"/>
      <c r="I120" s="389"/>
    </row>
    <row r="121" spans="2:10" s="388" customFormat="1" x14ac:dyDescent="0.25">
      <c r="B121" s="387"/>
      <c r="C121" s="387"/>
      <c r="D121" s="387"/>
      <c r="E121" s="387"/>
      <c r="F121" s="387"/>
      <c r="H121" s="96"/>
      <c r="I121" s="389"/>
    </row>
    <row r="122" spans="2:10" s="388" customFormat="1" x14ac:dyDescent="0.25">
      <c r="B122" s="387"/>
      <c r="C122" s="387"/>
      <c r="D122" s="387"/>
      <c r="E122" s="387"/>
      <c r="F122" s="387"/>
      <c r="H122" s="96"/>
      <c r="I122" s="389"/>
    </row>
    <row r="123" spans="2:10" s="388" customFormat="1" x14ac:dyDescent="0.25">
      <c r="B123" s="387"/>
      <c r="C123" s="387"/>
      <c r="D123" s="387"/>
      <c r="E123" s="387"/>
      <c r="F123" s="387"/>
      <c r="H123" s="96"/>
      <c r="I123" s="389"/>
    </row>
    <row r="124" spans="2:10" s="388" customFormat="1" x14ac:dyDescent="0.25">
      <c r="B124" s="387"/>
      <c r="C124" s="387"/>
      <c r="D124" s="387"/>
      <c r="E124" s="387"/>
      <c r="F124" s="387"/>
      <c r="H124" s="96"/>
      <c r="I124" s="389"/>
    </row>
    <row r="125" spans="2:10" s="388" customFormat="1" x14ac:dyDescent="0.25">
      <c r="B125" s="387"/>
      <c r="C125" s="387"/>
      <c r="D125" s="387"/>
      <c r="E125" s="387"/>
      <c r="F125" s="387"/>
      <c r="H125" s="96"/>
      <c r="I125" s="389"/>
    </row>
    <row r="126" spans="2:10" s="388" customFormat="1" x14ac:dyDescent="0.25">
      <c r="B126" s="387"/>
      <c r="C126" s="387"/>
      <c r="D126" s="387"/>
      <c r="E126" s="387"/>
      <c r="F126" s="387"/>
      <c r="H126" s="96"/>
      <c r="I126" s="389"/>
    </row>
    <row r="127" spans="2:10" s="388" customFormat="1" x14ac:dyDescent="0.25">
      <c r="B127" s="387"/>
      <c r="C127" s="387"/>
      <c r="D127" s="387"/>
      <c r="E127" s="387"/>
      <c r="F127" s="387"/>
      <c r="H127" s="96"/>
      <c r="I127" s="389"/>
    </row>
    <row r="128" spans="2:10" s="388" customFormat="1" x14ac:dyDescent="0.25">
      <c r="B128" s="387"/>
      <c r="C128" s="387"/>
      <c r="D128" s="387"/>
      <c r="E128" s="387"/>
      <c r="F128" s="387"/>
      <c r="H128" s="96"/>
      <c r="I128" s="389"/>
    </row>
    <row r="129" spans="2:9" s="388" customFormat="1" x14ac:dyDescent="0.25">
      <c r="B129" s="387"/>
      <c r="C129" s="387"/>
      <c r="D129" s="387"/>
      <c r="E129" s="387"/>
      <c r="F129" s="387"/>
      <c r="H129" s="96"/>
      <c r="I129" s="389"/>
    </row>
    <row r="130" spans="2:9" s="388" customFormat="1" x14ac:dyDescent="0.25">
      <c r="B130" s="387"/>
      <c r="C130" s="387"/>
      <c r="D130" s="387"/>
      <c r="E130" s="387"/>
      <c r="F130" s="387"/>
      <c r="H130" s="96"/>
      <c r="I130" s="389"/>
    </row>
    <row r="131" spans="2:9" s="388" customFormat="1" x14ac:dyDescent="0.25">
      <c r="B131" s="387"/>
      <c r="C131" s="387"/>
      <c r="D131" s="387"/>
      <c r="E131" s="387"/>
      <c r="F131" s="387"/>
      <c r="H131" s="96"/>
      <c r="I131" s="389"/>
    </row>
    <row r="132" spans="2:9" s="388" customFormat="1" x14ac:dyDescent="0.25">
      <c r="B132" s="387"/>
      <c r="C132" s="387"/>
      <c r="D132" s="387"/>
      <c r="E132" s="387"/>
      <c r="F132" s="387"/>
      <c r="H132" s="96"/>
      <c r="I132" s="389"/>
    </row>
    <row r="133" spans="2:9" s="388" customFormat="1" x14ac:dyDescent="0.25">
      <c r="B133" s="387"/>
      <c r="C133" s="387"/>
      <c r="D133" s="387"/>
      <c r="E133" s="387"/>
      <c r="F133" s="387"/>
      <c r="H133" s="96"/>
      <c r="I133" s="389"/>
    </row>
    <row r="134" spans="2:9" s="388" customFormat="1" x14ac:dyDescent="0.25">
      <c r="B134" s="387"/>
      <c r="C134" s="387"/>
      <c r="D134" s="387"/>
      <c r="E134" s="387"/>
      <c r="F134" s="387"/>
    </row>
    <row r="135" spans="2:9" s="388" customFormat="1" x14ac:dyDescent="0.25">
      <c r="B135" s="387"/>
      <c r="C135" s="387"/>
      <c r="D135" s="387"/>
      <c r="E135" s="387"/>
      <c r="F135" s="387"/>
    </row>
  </sheetData>
  <mergeCells count="10">
    <mergeCell ref="K13:R13"/>
    <mergeCell ref="B2:B3"/>
    <mergeCell ref="C2:D2"/>
    <mergeCell ref="E2:F2"/>
    <mergeCell ref="K5:R5"/>
    <mergeCell ref="K6:L7"/>
    <mergeCell ref="M6:O6"/>
    <mergeCell ref="P6:R6"/>
    <mergeCell ref="K8:K11"/>
    <mergeCell ref="K12:R12"/>
  </mergeCells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7422-BF42-46A3-9965-F3CD58FC8E0D}">
  <dimension ref="B2:S116"/>
  <sheetViews>
    <sheetView workbookViewId="0">
      <selection activeCell="F4" sqref="F4:F31"/>
    </sheetView>
  </sheetViews>
  <sheetFormatPr defaultRowHeight="15" x14ac:dyDescent="0.25"/>
  <sheetData>
    <row r="2" spans="2:19" ht="15" customHeight="1" x14ac:dyDescent="0.25">
      <c r="B2" s="664" t="s">
        <v>0</v>
      </c>
      <c r="C2" s="674" t="s">
        <v>134</v>
      </c>
      <c r="D2" s="674"/>
      <c r="E2" s="674" t="s">
        <v>135</v>
      </c>
      <c r="F2" s="674"/>
    </row>
    <row r="3" spans="2:19" x14ac:dyDescent="0.25">
      <c r="B3" s="664"/>
      <c r="C3" s="385" t="s">
        <v>83</v>
      </c>
      <c r="D3" s="385" t="s">
        <v>136</v>
      </c>
      <c r="E3" s="385" t="s">
        <v>83</v>
      </c>
      <c r="F3" s="385" t="s">
        <v>136</v>
      </c>
    </row>
    <row r="4" spans="2:19" x14ac:dyDescent="0.25">
      <c r="B4" s="385">
        <v>1</v>
      </c>
      <c r="C4" s="249">
        <v>67</v>
      </c>
      <c r="D4" s="249">
        <v>93.8</v>
      </c>
      <c r="E4" s="249">
        <v>40.200000000000003</v>
      </c>
      <c r="F4" s="414">
        <v>60.300000000000004</v>
      </c>
      <c r="H4" s="121"/>
    </row>
    <row r="5" spans="2:19" x14ac:dyDescent="0.25">
      <c r="B5" s="385">
        <v>2</v>
      </c>
      <c r="C5" s="249">
        <v>53.6</v>
      </c>
      <c r="D5" s="249">
        <v>87.100000000000009</v>
      </c>
      <c r="E5" s="249">
        <v>53.6</v>
      </c>
      <c r="F5" s="414">
        <v>67</v>
      </c>
      <c r="H5" s="121"/>
    </row>
    <row r="6" spans="2:19" x14ac:dyDescent="0.25">
      <c r="B6" s="385">
        <v>3</v>
      </c>
      <c r="C6" s="249">
        <v>53.6</v>
      </c>
      <c r="D6" s="249">
        <v>87.100000000000009</v>
      </c>
      <c r="E6" s="249">
        <v>67</v>
      </c>
      <c r="F6" s="414">
        <v>73.7</v>
      </c>
      <c r="H6" s="121"/>
      <c r="I6" s="684" t="s">
        <v>137</v>
      </c>
      <c r="J6" s="684"/>
      <c r="K6" s="684"/>
      <c r="L6" s="684"/>
      <c r="M6" s="684"/>
      <c r="N6" s="684"/>
      <c r="O6" s="684"/>
      <c r="P6" s="684"/>
      <c r="Q6" s="684"/>
      <c r="R6" s="684"/>
      <c r="S6" s="121"/>
    </row>
    <row r="7" spans="2:19" ht="15.75" x14ac:dyDescent="0.25">
      <c r="B7" s="385">
        <v>4</v>
      </c>
      <c r="C7" s="249">
        <v>40.200000000000003</v>
      </c>
      <c r="D7" s="249">
        <v>73.7</v>
      </c>
      <c r="E7" s="249">
        <v>60.300000000000004</v>
      </c>
      <c r="F7" s="414">
        <v>67</v>
      </c>
      <c r="H7" s="121"/>
      <c r="I7" s="685" t="s">
        <v>53</v>
      </c>
      <c r="J7" s="685"/>
      <c r="K7" s="687" t="s">
        <v>138</v>
      </c>
      <c r="L7" s="688"/>
      <c r="M7" s="688"/>
      <c r="N7" s="688"/>
      <c r="O7" s="688"/>
      <c r="P7" s="688" t="s">
        <v>139</v>
      </c>
      <c r="Q7" s="688" t="s">
        <v>63</v>
      </c>
      <c r="R7" s="690" t="s">
        <v>140</v>
      </c>
      <c r="S7" s="121"/>
    </row>
    <row r="8" spans="2:19" ht="46.5" customHeight="1" x14ac:dyDescent="0.25">
      <c r="B8" s="385">
        <v>5</v>
      </c>
      <c r="C8" s="249">
        <v>46.9</v>
      </c>
      <c r="D8" s="249">
        <v>67</v>
      </c>
      <c r="E8" s="249">
        <v>33.5</v>
      </c>
      <c r="F8" s="414">
        <v>46.9</v>
      </c>
      <c r="H8" s="121"/>
      <c r="I8" s="685"/>
      <c r="J8" s="685"/>
      <c r="K8" s="687" t="s">
        <v>97</v>
      </c>
      <c r="L8" s="688" t="s">
        <v>98</v>
      </c>
      <c r="M8" s="688" t="s">
        <v>141</v>
      </c>
      <c r="N8" s="688" t="s">
        <v>142</v>
      </c>
      <c r="O8" s="688"/>
      <c r="P8" s="688"/>
      <c r="Q8" s="688"/>
      <c r="R8" s="690"/>
      <c r="S8" s="121"/>
    </row>
    <row r="9" spans="2:19" ht="22.5" customHeight="1" x14ac:dyDescent="0.25">
      <c r="B9" s="385">
        <v>6</v>
      </c>
      <c r="C9" s="249">
        <v>73.7</v>
      </c>
      <c r="D9" s="249">
        <v>100</v>
      </c>
      <c r="E9" s="249">
        <v>53.6</v>
      </c>
      <c r="F9" s="414">
        <v>67</v>
      </c>
      <c r="H9" s="121"/>
      <c r="I9" s="686"/>
      <c r="J9" s="686"/>
      <c r="K9" s="692"/>
      <c r="L9" s="689"/>
      <c r="M9" s="689"/>
      <c r="N9" s="398" t="s">
        <v>143</v>
      </c>
      <c r="O9" s="398" t="s">
        <v>144</v>
      </c>
      <c r="P9" s="689"/>
      <c r="Q9" s="689"/>
      <c r="R9" s="691"/>
      <c r="S9" s="121"/>
    </row>
    <row r="10" spans="2:19" ht="48" x14ac:dyDescent="0.25">
      <c r="B10" s="385">
        <v>7</v>
      </c>
      <c r="C10" s="249">
        <v>53.6</v>
      </c>
      <c r="D10" s="249">
        <v>60.300000000000004</v>
      </c>
      <c r="E10" s="249">
        <v>73.7</v>
      </c>
      <c r="F10" s="414">
        <v>80.400000000000006</v>
      </c>
      <c r="I10" s="122" t="s">
        <v>145</v>
      </c>
      <c r="J10" s="122" t="s">
        <v>526</v>
      </c>
      <c r="K10" s="123">
        <v>-20.750000000000007</v>
      </c>
      <c r="L10" s="124">
        <v>8.7077019973167484</v>
      </c>
      <c r="M10" s="124">
        <v>1.6456009982686099</v>
      </c>
      <c r="N10" s="124">
        <v>-24.126494346197664</v>
      </c>
      <c r="O10" s="124">
        <v>-17.373505653802351</v>
      </c>
      <c r="P10" s="124">
        <v>-12.609374946801656</v>
      </c>
      <c r="Q10" s="125">
        <v>27</v>
      </c>
      <c r="R10" s="126">
        <v>7.9229780708094898E-13</v>
      </c>
      <c r="S10" s="121"/>
    </row>
    <row r="11" spans="2:19" ht="48" x14ac:dyDescent="0.25">
      <c r="B11" s="385">
        <v>8</v>
      </c>
      <c r="C11" s="249">
        <v>46.9</v>
      </c>
      <c r="D11" s="249">
        <v>80.400000000000006</v>
      </c>
      <c r="E11" s="249">
        <v>40.200000000000003</v>
      </c>
      <c r="F11" s="414">
        <v>60.300000000000004</v>
      </c>
      <c r="I11" s="127" t="s">
        <v>146</v>
      </c>
      <c r="J11" s="127" t="s">
        <v>527</v>
      </c>
      <c r="K11" s="128">
        <v>-10.035714285714292</v>
      </c>
      <c r="L11" s="129">
        <v>4.6386631443979383</v>
      </c>
      <c r="M11" s="129">
        <v>0.87662493541984576</v>
      </c>
      <c r="N11" s="129">
        <v>-11.834400079716131</v>
      </c>
      <c r="O11" s="129">
        <v>-8.2370284917124525</v>
      </c>
      <c r="P11" s="129">
        <v>-11.448127791286069</v>
      </c>
      <c r="Q11" s="130">
        <v>27</v>
      </c>
      <c r="R11" s="131">
        <v>7.2311205415209297E-12</v>
      </c>
      <c r="S11" s="121"/>
    </row>
    <row r="12" spans="2:19" x14ac:dyDescent="0.25">
      <c r="B12" s="385">
        <v>9</v>
      </c>
      <c r="C12" s="249">
        <v>53.6</v>
      </c>
      <c r="D12" s="249">
        <v>67</v>
      </c>
      <c r="E12" s="249">
        <v>60.300000000000004</v>
      </c>
      <c r="F12" s="414">
        <v>73.7</v>
      </c>
    </row>
    <row r="13" spans="2:19" x14ac:dyDescent="0.25">
      <c r="B13" s="385">
        <v>10</v>
      </c>
      <c r="C13" s="249">
        <v>67</v>
      </c>
      <c r="D13" s="249">
        <v>93.8</v>
      </c>
      <c r="E13" s="249">
        <v>60.300000000000004</v>
      </c>
      <c r="F13" s="414">
        <v>67</v>
      </c>
    </row>
    <row r="14" spans="2:19" x14ac:dyDescent="0.25">
      <c r="B14" s="385">
        <v>11</v>
      </c>
      <c r="C14" s="249">
        <v>73.7</v>
      </c>
      <c r="D14" s="249">
        <v>80.400000000000006</v>
      </c>
      <c r="E14" s="249">
        <v>53.6</v>
      </c>
      <c r="F14" s="414">
        <v>60.300000000000004</v>
      </c>
    </row>
    <row r="15" spans="2:19" x14ac:dyDescent="0.25">
      <c r="B15" s="385">
        <v>12</v>
      </c>
      <c r="C15" s="249">
        <v>53.6</v>
      </c>
      <c r="D15" s="249">
        <v>87.100000000000009</v>
      </c>
      <c r="E15" s="249">
        <v>40.200000000000003</v>
      </c>
      <c r="F15" s="414">
        <v>46.9</v>
      </c>
    </row>
    <row r="16" spans="2:19" x14ac:dyDescent="0.25">
      <c r="B16" s="385">
        <v>13</v>
      </c>
      <c r="C16" s="249">
        <v>60.300000000000004</v>
      </c>
      <c r="D16" s="249">
        <v>87.100000000000009</v>
      </c>
      <c r="E16" s="249">
        <v>53.6</v>
      </c>
      <c r="F16" s="414">
        <v>60.300000000000004</v>
      </c>
    </row>
    <row r="17" spans="2:6" x14ac:dyDescent="0.25">
      <c r="B17" s="385">
        <v>14</v>
      </c>
      <c r="C17" s="249">
        <v>53.6</v>
      </c>
      <c r="D17" s="249">
        <v>73.7</v>
      </c>
      <c r="E17" s="249">
        <v>60.300000000000004</v>
      </c>
      <c r="F17" s="414">
        <v>73.7</v>
      </c>
    </row>
    <row r="18" spans="2:6" x14ac:dyDescent="0.25">
      <c r="B18" s="385">
        <v>15</v>
      </c>
      <c r="C18" s="249">
        <v>40.200000000000003</v>
      </c>
      <c r="D18" s="249">
        <v>67</v>
      </c>
      <c r="E18" s="249">
        <v>46.9</v>
      </c>
      <c r="F18" s="414">
        <v>60.300000000000004</v>
      </c>
    </row>
    <row r="19" spans="2:6" x14ac:dyDescent="0.25">
      <c r="B19" s="385">
        <v>16</v>
      </c>
      <c r="C19" s="249">
        <v>33.5</v>
      </c>
      <c r="D19" s="249">
        <v>53.6</v>
      </c>
      <c r="E19" s="249">
        <v>67</v>
      </c>
      <c r="F19" s="414">
        <v>80.400000000000006</v>
      </c>
    </row>
    <row r="20" spans="2:6" x14ac:dyDescent="0.25">
      <c r="B20" s="385">
        <v>17</v>
      </c>
      <c r="C20" s="249">
        <v>67</v>
      </c>
      <c r="D20" s="249">
        <v>73.7</v>
      </c>
      <c r="E20" s="249">
        <v>73.7</v>
      </c>
      <c r="F20" s="414">
        <v>87.100000000000009</v>
      </c>
    </row>
    <row r="21" spans="2:6" x14ac:dyDescent="0.25">
      <c r="B21" s="385">
        <v>18</v>
      </c>
      <c r="C21" s="249">
        <v>60.300000000000004</v>
      </c>
      <c r="D21" s="249">
        <v>73.7</v>
      </c>
      <c r="E21" s="249">
        <v>53.6</v>
      </c>
      <c r="F21" s="414">
        <v>53.6</v>
      </c>
    </row>
    <row r="22" spans="2:6" x14ac:dyDescent="0.25">
      <c r="B22" s="385">
        <v>19</v>
      </c>
      <c r="C22" s="249">
        <v>40.200000000000003</v>
      </c>
      <c r="D22" s="249">
        <v>53.6</v>
      </c>
      <c r="E22" s="249">
        <v>60.300000000000004</v>
      </c>
      <c r="F22" s="414">
        <v>67</v>
      </c>
    </row>
    <row r="23" spans="2:6" x14ac:dyDescent="0.25">
      <c r="B23" s="385">
        <v>20</v>
      </c>
      <c r="C23" s="249">
        <v>46.9</v>
      </c>
      <c r="D23" s="249">
        <v>67</v>
      </c>
      <c r="E23" s="249">
        <v>73.7</v>
      </c>
      <c r="F23" s="414">
        <v>80.400000000000006</v>
      </c>
    </row>
    <row r="24" spans="2:6" x14ac:dyDescent="0.25">
      <c r="B24" s="385">
        <v>21</v>
      </c>
      <c r="C24" s="249">
        <v>60.300000000000004</v>
      </c>
      <c r="D24" s="249">
        <v>80.400000000000006</v>
      </c>
      <c r="E24" s="249">
        <v>40.200000000000003</v>
      </c>
      <c r="F24" s="414">
        <v>53.6</v>
      </c>
    </row>
    <row r="25" spans="2:6" x14ac:dyDescent="0.25">
      <c r="B25" s="385">
        <v>22</v>
      </c>
      <c r="C25" s="249">
        <v>40.200000000000003</v>
      </c>
      <c r="D25" s="249">
        <v>60.300000000000004</v>
      </c>
      <c r="E25" s="249">
        <v>40.200000000000003</v>
      </c>
      <c r="F25" s="414">
        <v>46.9</v>
      </c>
    </row>
    <row r="26" spans="2:6" x14ac:dyDescent="0.25">
      <c r="B26" s="385">
        <v>23</v>
      </c>
      <c r="C26" s="249">
        <v>67</v>
      </c>
      <c r="D26" s="249">
        <v>73.7</v>
      </c>
      <c r="E26" s="249">
        <v>46.9</v>
      </c>
      <c r="F26" s="414">
        <v>53.6</v>
      </c>
    </row>
    <row r="27" spans="2:6" x14ac:dyDescent="0.25">
      <c r="B27" s="385">
        <v>24</v>
      </c>
      <c r="C27" s="249">
        <v>40.200000000000003</v>
      </c>
      <c r="D27" s="249">
        <v>53.6</v>
      </c>
      <c r="E27" s="249">
        <v>46.9</v>
      </c>
      <c r="F27" s="414">
        <v>60.300000000000004</v>
      </c>
    </row>
    <row r="28" spans="2:6" x14ac:dyDescent="0.25">
      <c r="B28" s="385">
        <v>25</v>
      </c>
      <c r="C28" s="249">
        <v>60.300000000000004</v>
      </c>
      <c r="D28" s="249">
        <v>80.400000000000006</v>
      </c>
      <c r="E28" s="249">
        <v>67</v>
      </c>
      <c r="F28" s="414">
        <v>73.7</v>
      </c>
    </row>
    <row r="29" spans="2:6" x14ac:dyDescent="0.25">
      <c r="B29" s="385">
        <v>26</v>
      </c>
      <c r="C29" s="249">
        <v>73.7</v>
      </c>
      <c r="D29" s="249">
        <v>100</v>
      </c>
      <c r="E29" s="249">
        <v>60.300000000000004</v>
      </c>
      <c r="F29" s="414">
        <v>67</v>
      </c>
    </row>
    <row r="30" spans="2:6" x14ac:dyDescent="0.25">
      <c r="B30" s="385">
        <v>27</v>
      </c>
      <c r="C30" s="249">
        <v>40.200000000000003</v>
      </c>
      <c r="D30" s="249">
        <v>53.6</v>
      </c>
      <c r="E30" s="249">
        <v>46.9</v>
      </c>
      <c r="F30" s="414">
        <v>53.6</v>
      </c>
    </row>
    <row r="31" spans="2:6" x14ac:dyDescent="0.25">
      <c r="B31" s="385">
        <v>28</v>
      </c>
      <c r="C31" s="250">
        <v>67</v>
      </c>
      <c r="D31" s="249">
        <v>87.100000000000009</v>
      </c>
      <c r="E31" s="249">
        <v>60.300000000000004</v>
      </c>
      <c r="F31" s="414">
        <v>73.7</v>
      </c>
    </row>
    <row r="32" spans="2:6" x14ac:dyDescent="0.25">
      <c r="B32" s="387"/>
      <c r="C32" s="96"/>
      <c r="D32" s="96"/>
      <c r="E32" s="96"/>
      <c r="F32" s="96"/>
    </row>
    <row r="33" spans="2:6" x14ac:dyDescent="0.25">
      <c r="B33" s="387"/>
      <c r="C33" s="96"/>
      <c r="D33" s="96"/>
      <c r="E33" s="96"/>
      <c r="F33" s="96"/>
    </row>
    <row r="34" spans="2:6" x14ac:dyDescent="0.25">
      <c r="B34" s="387"/>
      <c r="C34" s="96"/>
      <c r="D34" s="96"/>
      <c r="E34" s="96"/>
      <c r="F34" s="96"/>
    </row>
    <row r="35" spans="2:6" x14ac:dyDescent="0.25">
      <c r="B35" s="387"/>
      <c r="C35" s="96"/>
      <c r="D35" s="96"/>
      <c r="E35" s="96"/>
      <c r="F35" s="96"/>
    </row>
    <row r="36" spans="2:6" x14ac:dyDescent="0.25">
      <c r="B36" s="387"/>
      <c r="C36" s="96"/>
      <c r="D36" s="96"/>
      <c r="E36" s="387"/>
      <c r="F36" s="387"/>
    </row>
    <row r="37" spans="2:6" x14ac:dyDescent="0.25">
      <c r="B37" s="20"/>
      <c r="C37" s="20"/>
      <c r="D37" s="20"/>
      <c r="E37" s="20"/>
      <c r="F37" s="20"/>
    </row>
    <row r="38" spans="2:6" x14ac:dyDescent="0.25">
      <c r="B38" s="20"/>
      <c r="C38" s="20"/>
      <c r="D38" s="20"/>
      <c r="E38" s="20"/>
      <c r="F38" s="20"/>
    </row>
    <row r="39" spans="2:6" x14ac:dyDescent="0.25">
      <c r="B39" s="20"/>
      <c r="C39" s="20"/>
      <c r="D39" s="20"/>
      <c r="E39" s="20"/>
      <c r="F39" s="20"/>
    </row>
    <row r="40" spans="2:6" x14ac:dyDescent="0.25">
      <c r="B40" s="20"/>
      <c r="C40" s="20"/>
      <c r="D40" s="20"/>
      <c r="E40" s="20"/>
      <c r="F40" s="20"/>
    </row>
    <row r="41" spans="2:6" x14ac:dyDescent="0.25">
      <c r="B41" s="20"/>
      <c r="C41" s="20"/>
      <c r="D41" s="20"/>
      <c r="E41" s="20"/>
      <c r="F41" s="20"/>
    </row>
    <row r="42" spans="2:6" x14ac:dyDescent="0.25">
      <c r="B42" s="20"/>
      <c r="C42" s="20"/>
      <c r="D42" s="20"/>
      <c r="E42" s="20"/>
      <c r="F42" s="20"/>
    </row>
    <row r="43" spans="2:6" x14ac:dyDescent="0.25">
      <c r="B43" s="20"/>
      <c r="C43" s="20"/>
      <c r="D43" s="20"/>
      <c r="E43" s="20"/>
      <c r="F43" s="20"/>
    </row>
    <row r="44" spans="2:6" x14ac:dyDescent="0.25">
      <c r="B44" s="20"/>
      <c r="C44" s="20"/>
      <c r="D44" s="20"/>
      <c r="E44" s="20"/>
      <c r="F44" s="20"/>
    </row>
    <row r="45" spans="2:6" x14ac:dyDescent="0.25">
      <c r="B45" s="20"/>
      <c r="C45" s="20"/>
      <c r="D45" s="20"/>
      <c r="E45" s="20"/>
      <c r="F45" s="20"/>
    </row>
    <row r="46" spans="2:6" x14ac:dyDescent="0.25">
      <c r="B46" s="20"/>
      <c r="C46" s="20"/>
      <c r="D46" s="20"/>
      <c r="E46" s="20"/>
      <c r="F46" s="20"/>
    </row>
    <row r="47" spans="2:6" x14ac:dyDescent="0.25">
      <c r="B47" s="20"/>
      <c r="C47" s="20"/>
      <c r="D47" s="20"/>
      <c r="E47" s="20"/>
      <c r="F47" s="20"/>
    </row>
    <row r="48" spans="2:6" x14ac:dyDescent="0.25">
      <c r="B48" s="20"/>
      <c r="C48" s="20"/>
      <c r="D48" s="20"/>
      <c r="E48" s="20"/>
      <c r="F48" s="20"/>
    </row>
    <row r="49" spans="2:6" x14ac:dyDescent="0.25">
      <c r="B49" s="20"/>
      <c r="C49" s="20"/>
      <c r="D49" s="20"/>
      <c r="E49" s="20"/>
      <c r="F49" s="20"/>
    </row>
    <row r="50" spans="2:6" x14ac:dyDescent="0.25">
      <c r="B50" s="20"/>
      <c r="C50" s="20"/>
      <c r="D50" s="20"/>
      <c r="E50" s="20"/>
      <c r="F50" s="20"/>
    </row>
    <row r="51" spans="2:6" x14ac:dyDescent="0.25">
      <c r="B51" s="20"/>
      <c r="C51" s="20"/>
      <c r="D51" s="20"/>
      <c r="E51" s="20"/>
      <c r="F51" s="20"/>
    </row>
    <row r="52" spans="2:6" x14ac:dyDescent="0.25">
      <c r="B52" s="20"/>
      <c r="C52" s="20"/>
      <c r="D52" s="20"/>
      <c r="E52" s="20"/>
      <c r="F52" s="20"/>
    </row>
    <row r="53" spans="2:6" x14ac:dyDescent="0.25">
      <c r="B53" s="20"/>
      <c r="C53" s="20"/>
      <c r="D53" s="20"/>
      <c r="E53" s="20"/>
      <c r="F53" s="20"/>
    </row>
    <row r="54" spans="2:6" x14ac:dyDescent="0.25">
      <c r="B54" s="20"/>
      <c r="C54" s="20"/>
      <c r="D54" s="20"/>
      <c r="E54" s="20"/>
      <c r="F54" s="20"/>
    </row>
    <row r="55" spans="2:6" x14ac:dyDescent="0.25">
      <c r="B55" s="20"/>
      <c r="C55" s="20"/>
      <c r="D55" s="20"/>
      <c r="E55" s="20"/>
      <c r="F55" s="20"/>
    </row>
    <row r="56" spans="2:6" x14ac:dyDescent="0.25">
      <c r="B56" s="20"/>
      <c r="C56" s="20"/>
      <c r="D56" s="20"/>
      <c r="E56" s="20"/>
      <c r="F56" s="20"/>
    </row>
    <row r="57" spans="2:6" x14ac:dyDescent="0.25">
      <c r="B57" s="20"/>
      <c r="C57" s="20"/>
      <c r="D57" s="20"/>
      <c r="E57" s="20"/>
      <c r="F57" s="20"/>
    </row>
    <row r="58" spans="2:6" x14ac:dyDescent="0.25">
      <c r="B58" s="20"/>
      <c r="C58" s="20"/>
      <c r="D58" s="20"/>
      <c r="E58" s="20"/>
      <c r="F58" s="20"/>
    </row>
    <row r="59" spans="2:6" x14ac:dyDescent="0.25">
      <c r="B59" s="20"/>
      <c r="C59" s="20"/>
      <c r="D59" s="20"/>
      <c r="E59" s="20"/>
      <c r="F59" s="20"/>
    </row>
    <row r="60" spans="2:6" x14ac:dyDescent="0.25">
      <c r="B60" s="20"/>
      <c r="C60" s="20"/>
      <c r="D60" s="20"/>
      <c r="E60" s="20"/>
      <c r="F60" s="20"/>
    </row>
    <row r="61" spans="2:6" x14ac:dyDescent="0.25">
      <c r="B61" s="20"/>
      <c r="C61" s="20"/>
      <c r="D61" s="20"/>
      <c r="E61" s="20"/>
      <c r="F61" s="20"/>
    </row>
    <row r="62" spans="2:6" x14ac:dyDescent="0.25">
      <c r="B62" s="20"/>
      <c r="C62" s="20"/>
      <c r="D62" s="20"/>
      <c r="E62" s="20"/>
      <c r="F62" s="20"/>
    </row>
    <row r="63" spans="2:6" x14ac:dyDescent="0.25">
      <c r="B63" s="20"/>
      <c r="C63" s="20"/>
      <c r="D63" s="20"/>
      <c r="E63" s="20"/>
      <c r="F63" s="20"/>
    </row>
    <row r="64" spans="2:6" x14ac:dyDescent="0.25">
      <c r="B64" s="20"/>
      <c r="C64" s="20"/>
      <c r="D64" s="20"/>
      <c r="E64" s="20"/>
      <c r="F64" s="20"/>
    </row>
    <row r="65" spans="2:6" x14ac:dyDescent="0.25">
      <c r="B65" s="20"/>
      <c r="C65" s="20"/>
      <c r="D65" s="20"/>
      <c r="E65" s="20"/>
      <c r="F65" s="20"/>
    </row>
    <row r="66" spans="2:6" x14ac:dyDescent="0.25">
      <c r="B66" s="20"/>
      <c r="C66" s="20"/>
      <c r="D66" s="20"/>
      <c r="E66" s="20"/>
      <c r="F66" s="20"/>
    </row>
    <row r="67" spans="2:6" x14ac:dyDescent="0.25">
      <c r="B67" s="20"/>
      <c r="C67" s="20"/>
      <c r="D67" s="20"/>
      <c r="E67" s="20"/>
      <c r="F67" s="20"/>
    </row>
    <row r="68" spans="2:6" x14ac:dyDescent="0.25">
      <c r="B68" s="20"/>
      <c r="C68" s="20"/>
      <c r="D68" s="20"/>
      <c r="E68" s="20"/>
      <c r="F68" s="20"/>
    </row>
    <row r="69" spans="2:6" x14ac:dyDescent="0.25">
      <c r="B69" s="20"/>
      <c r="C69" s="20"/>
      <c r="D69" s="20"/>
      <c r="E69" s="20"/>
      <c r="F69" s="20"/>
    </row>
    <row r="70" spans="2:6" x14ac:dyDescent="0.25">
      <c r="B70" s="20"/>
      <c r="C70" s="20"/>
      <c r="D70" s="20"/>
      <c r="E70" s="20"/>
      <c r="F70" s="20"/>
    </row>
    <row r="71" spans="2:6" x14ac:dyDescent="0.25">
      <c r="B71" s="20"/>
      <c r="C71" s="20"/>
      <c r="D71" s="20"/>
      <c r="E71" s="20"/>
      <c r="F71" s="20"/>
    </row>
    <row r="72" spans="2:6" x14ac:dyDescent="0.25">
      <c r="B72" s="20"/>
      <c r="C72" s="20"/>
      <c r="D72" s="20"/>
      <c r="E72" s="20"/>
      <c r="F72" s="20"/>
    </row>
    <row r="73" spans="2:6" x14ac:dyDescent="0.25">
      <c r="B73" s="20"/>
      <c r="C73" s="20"/>
      <c r="D73" s="20"/>
      <c r="E73" s="20"/>
      <c r="F73" s="20"/>
    </row>
    <row r="74" spans="2:6" x14ac:dyDescent="0.25">
      <c r="B74" s="20"/>
      <c r="C74" s="20"/>
      <c r="D74" s="20"/>
      <c r="E74" s="20"/>
      <c r="F74" s="20"/>
    </row>
    <row r="75" spans="2:6" x14ac:dyDescent="0.25">
      <c r="B75" s="20"/>
      <c r="C75" s="20"/>
      <c r="D75" s="20"/>
      <c r="E75" s="20"/>
      <c r="F75" s="20"/>
    </row>
    <row r="76" spans="2:6" x14ac:dyDescent="0.25">
      <c r="B76" s="20"/>
      <c r="C76" s="20"/>
      <c r="D76" s="20"/>
      <c r="E76" s="20"/>
      <c r="F76" s="20"/>
    </row>
    <row r="77" spans="2:6" x14ac:dyDescent="0.25">
      <c r="B77" s="20"/>
      <c r="C77" s="20"/>
      <c r="D77" s="20"/>
      <c r="E77" s="20"/>
      <c r="F77" s="20"/>
    </row>
    <row r="78" spans="2:6" x14ac:dyDescent="0.25">
      <c r="B78" s="20"/>
      <c r="C78" s="20"/>
      <c r="D78" s="20"/>
      <c r="E78" s="20"/>
      <c r="F78" s="20"/>
    </row>
    <row r="79" spans="2:6" x14ac:dyDescent="0.25">
      <c r="B79" s="20"/>
      <c r="C79" s="20"/>
      <c r="D79" s="20"/>
      <c r="E79" s="20"/>
      <c r="F79" s="20"/>
    </row>
    <row r="80" spans="2:6" x14ac:dyDescent="0.25">
      <c r="B80" s="20"/>
      <c r="C80" s="20"/>
      <c r="D80" s="20"/>
      <c r="E80" s="20"/>
      <c r="F80" s="20"/>
    </row>
    <row r="81" spans="2:6" x14ac:dyDescent="0.25">
      <c r="B81" s="20"/>
      <c r="C81" s="20"/>
      <c r="D81" s="20"/>
      <c r="E81" s="20"/>
      <c r="F81" s="20"/>
    </row>
    <row r="82" spans="2:6" x14ac:dyDescent="0.25">
      <c r="B82" s="20"/>
      <c r="C82" s="20"/>
      <c r="D82" s="20"/>
      <c r="E82" s="20"/>
      <c r="F82" s="20"/>
    </row>
    <row r="83" spans="2:6" x14ac:dyDescent="0.25">
      <c r="B83" s="20"/>
      <c r="C83" s="20"/>
      <c r="D83" s="20"/>
      <c r="E83" s="20"/>
      <c r="F83" s="20"/>
    </row>
    <row r="84" spans="2:6" x14ac:dyDescent="0.25">
      <c r="B84" s="20"/>
      <c r="C84" s="20"/>
      <c r="D84" s="20"/>
      <c r="E84" s="20"/>
      <c r="F84" s="20"/>
    </row>
    <row r="85" spans="2:6" x14ac:dyDescent="0.25">
      <c r="B85" s="20"/>
      <c r="C85" s="20"/>
      <c r="D85" s="20"/>
      <c r="E85" s="20"/>
      <c r="F85" s="20"/>
    </row>
    <row r="86" spans="2:6" x14ac:dyDescent="0.25">
      <c r="B86" s="20"/>
      <c r="C86" s="20"/>
      <c r="D86" s="20"/>
      <c r="E86" s="20"/>
      <c r="F86" s="20"/>
    </row>
    <row r="87" spans="2:6" x14ac:dyDescent="0.25">
      <c r="B87" s="20"/>
      <c r="C87" s="20"/>
      <c r="D87" s="20"/>
      <c r="E87" s="20"/>
      <c r="F87" s="20"/>
    </row>
    <row r="88" spans="2:6" x14ac:dyDescent="0.25">
      <c r="B88" s="20"/>
      <c r="C88" s="20"/>
      <c r="D88" s="20"/>
      <c r="E88" s="20"/>
      <c r="F88" s="20"/>
    </row>
    <row r="89" spans="2:6" x14ac:dyDescent="0.25">
      <c r="B89" s="20"/>
      <c r="C89" s="20"/>
      <c r="D89" s="20"/>
      <c r="E89" s="20"/>
      <c r="F89" s="20"/>
    </row>
    <row r="90" spans="2:6" x14ac:dyDescent="0.25">
      <c r="B90" s="20"/>
      <c r="C90" s="20"/>
      <c r="D90" s="20"/>
      <c r="E90" s="20"/>
      <c r="F90" s="20"/>
    </row>
    <row r="91" spans="2:6" x14ac:dyDescent="0.25">
      <c r="B91" s="20"/>
      <c r="C91" s="20"/>
      <c r="D91" s="20"/>
      <c r="E91" s="20"/>
      <c r="F91" s="20"/>
    </row>
    <row r="92" spans="2:6" x14ac:dyDescent="0.25">
      <c r="B92" s="20"/>
      <c r="C92" s="20"/>
      <c r="D92" s="20"/>
      <c r="E92" s="20"/>
      <c r="F92" s="20"/>
    </row>
    <row r="93" spans="2:6" x14ac:dyDescent="0.25">
      <c r="B93" s="20"/>
      <c r="C93" s="20"/>
      <c r="D93" s="20"/>
      <c r="E93" s="20"/>
      <c r="F93" s="20"/>
    </row>
    <row r="94" spans="2:6" x14ac:dyDescent="0.25">
      <c r="B94" s="20"/>
      <c r="C94" s="20"/>
      <c r="D94" s="20"/>
      <c r="E94" s="20"/>
      <c r="F94" s="20"/>
    </row>
    <row r="95" spans="2:6" x14ac:dyDescent="0.25">
      <c r="B95" s="20"/>
      <c r="C95" s="20"/>
      <c r="D95" s="20"/>
      <c r="E95" s="20"/>
      <c r="F95" s="20"/>
    </row>
    <row r="96" spans="2:6" x14ac:dyDescent="0.25">
      <c r="B96" s="20"/>
      <c r="C96" s="20"/>
      <c r="D96" s="20"/>
      <c r="E96" s="20"/>
      <c r="F96" s="20"/>
    </row>
    <row r="97" spans="2:6" x14ac:dyDescent="0.25">
      <c r="B97" s="20"/>
      <c r="C97" s="20"/>
      <c r="D97" s="20"/>
      <c r="E97" s="20"/>
      <c r="F97" s="20"/>
    </row>
    <row r="98" spans="2:6" x14ac:dyDescent="0.25">
      <c r="B98" s="20"/>
      <c r="C98" s="20"/>
      <c r="D98" s="20"/>
      <c r="E98" s="20"/>
      <c r="F98" s="20"/>
    </row>
    <row r="99" spans="2:6" x14ac:dyDescent="0.25">
      <c r="B99" s="20"/>
      <c r="C99" s="20"/>
      <c r="D99" s="20"/>
      <c r="E99" s="20"/>
      <c r="F99" s="20"/>
    </row>
    <row r="100" spans="2:6" x14ac:dyDescent="0.25">
      <c r="B100" s="20"/>
      <c r="C100" s="20"/>
      <c r="D100" s="20"/>
      <c r="E100" s="20"/>
      <c r="F100" s="20"/>
    </row>
    <row r="101" spans="2:6" x14ac:dyDescent="0.25">
      <c r="B101" s="20"/>
      <c r="C101" s="20"/>
      <c r="D101" s="20"/>
      <c r="E101" s="20"/>
      <c r="F101" s="20"/>
    </row>
    <row r="102" spans="2:6" x14ac:dyDescent="0.25">
      <c r="B102" s="20"/>
      <c r="C102" s="20"/>
      <c r="D102" s="20"/>
      <c r="E102" s="20"/>
      <c r="F102" s="20"/>
    </row>
    <row r="103" spans="2:6" x14ac:dyDescent="0.25">
      <c r="B103" s="20"/>
      <c r="C103" s="20"/>
      <c r="D103" s="20"/>
      <c r="E103" s="20"/>
      <c r="F103" s="20"/>
    </row>
    <row r="104" spans="2:6" x14ac:dyDescent="0.25">
      <c r="B104" s="20"/>
      <c r="C104" s="20"/>
      <c r="D104" s="20"/>
      <c r="E104" s="20"/>
      <c r="F104" s="20"/>
    </row>
    <row r="105" spans="2:6" x14ac:dyDescent="0.25">
      <c r="B105" s="20"/>
      <c r="C105" s="20"/>
      <c r="D105" s="20"/>
      <c r="E105" s="20"/>
      <c r="F105" s="20"/>
    </row>
    <row r="106" spans="2:6" x14ac:dyDescent="0.25">
      <c r="B106" s="20"/>
      <c r="C106" s="20"/>
      <c r="D106" s="20"/>
      <c r="E106" s="20"/>
      <c r="F106" s="20"/>
    </row>
    <row r="107" spans="2:6" x14ac:dyDescent="0.25">
      <c r="B107" s="20"/>
      <c r="C107" s="20"/>
      <c r="D107" s="20"/>
      <c r="E107" s="20"/>
      <c r="F107" s="20"/>
    </row>
    <row r="108" spans="2:6" x14ac:dyDescent="0.25">
      <c r="B108" s="20"/>
      <c r="C108" s="20"/>
      <c r="D108" s="20"/>
      <c r="E108" s="20"/>
      <c r="F108" s="20"/>
    </row>
    <row r="109" spans="2:6" x14ac:dyDescent="0.25">
      <c r="B109" s="20"/>
      <c r="C109" s="20"/>
      <c r="D109" s="20"/>
      <c r="E109" s="20"/>
      <c r="F109" s="20"/>
    </row>
    <row r="110" spans="2:6" x14ac:dyDescent="0.25">
      <c r="B110" s="20"/>
      <c r="C110" s="20"/>
      <c r="D110" s="20"/>
      <c r="E110" s="20"/>
      <c r="F110" s="20"/>
    </row>
    <row r="111" spans="2:6" x14ac:dyDescent="0.25">
      <c r="B111" s="20"/>
      <c r="C111" s="20"/>
      <c r="D111" s="20"/>
      <c r="E111" s="20"/>
      <c r="F111" s="20"/>
    </row>
    <row r="112" spans="2:6" x14ac:dyDescent="0.25">
      <c r="B112" s="20"/>
      <c r="C112" s="20"/>
      <c r="D112" s="20"/>
      <c r="E112" s="20"/>
      <c r="F112" s="20"/>
    </row>
    <row r="113" spans="2:7" x14ac:dyDescent="0.25">
      <c r="B113" s="20"/>
      <c r="C113" s="20"/>
      <c r="D113" s="20"/>
      <c r="E113" s="20"/>
      <c r="F113" s="20"/>
    </row>
    <row r="114" spans="2:7" x14ac:dyDescent="0.25">
      <c r="B114" s="20"/>
      <c r="C114" s="20"/>
      <c r="D114" s="20"/>
      <c r="E114" s="20"/>
      <c r="F114" s="20"/>
    </row>
    <row r="115" spans="2:7" x14ac:dyDescent="0.25">
      <c r="B115" s="20"/>
      <c r="C115" s="20"/>
      <c r="D115" s="20"/>
      <c r="E115" s="20"/>
      <c r="F115" s="20"/>
    </row>
    <row r="116" spans="2:7" x14ac:dyDescent="0.25">
      <c r="B116" s="387"/>
      <c r="C116" s="387"/>
      <c r="D116" s="387"/>
      <c r="E116" s="387"/>
      <c r="F116" s="387"/>
      <c r="G116" s="388"/>
    </row>
  </sheetData>
  <mergeCells count="13">
    <mergeCell ref="B2:B3"/>
    <mergeCell ref="C2:D2"/>
    <mergeCell ref="E2:F2"/>
    <mergeCell ref="I6:R6"/>
    <mergeCell ref="I7:J9"/>
    <mergeCell ref="K7:O7"/>
    <mergeCell ref="P7:P9"/>
    <mergeCell ref="Q7:Q9"/>
    <mergeCell ref="R7:R9"/>
    <mergeCell ref="K8:K9"/>
    <mergeCell ref="L8:L9"/>
    <mergeCell ref="M8:M9"/>
    <mergeCell ref="N8:O8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4B27-C1AB-45FD-82F9-69AFC8E19444}">
  <dimension ref="B3:U60"/>
  <sheetViews>
    <sheetView topLeftCell="P1" workbookViewId="0">
      <selection activeCell="M10" sqref="M10"/>
    </sheetView>
  </sheetViews>
  <sheetFormatPr defaultRowHeight="15" x14ac:dyDescent="0.25"/>
  <cols>
    <col min="10" max="10" width="9.140625" style="391"/>
  </cols>
  <sheetData>
    <row r="3" spans="2:21" ht="15" customHeight="1" x14ac:dyDescent="0.25">
      <c r="B3" s="664" t="s">
        <v>0</v>
      </c>
      <c r="C3" s="674" t="s">
        <v>134</v>
      </c>
      <c r="D3" s="674"/>
      <c r="E3" s="674" t="s">
        <v>135</v>
      </c>
      <c r="F3" s="674"/>
    </row>
    <row r="4" spans="2:21" x14ac:dyDescent="0.25">
      <c r="B4" s="664"/>
      <c r="C4" s="385" t="s">
        <v>83</v>
      </c>
      <c r="D4" s="385" t="s">
        <v>136</v>
      </c>
      <c r="E4" s="385" t="s">
        <v>83</v>
      </c>
      <c r="F4" s="385" t="s">
        <v>136</v>
      </c>
      <c r="I4" s="120"/>
    </row>
    <row r="5" spans="2:21" x14ac:dyDescent="0.25">
      <c r="B5" s="385">
        <v>1</v>
      </c>
      <c r="C5" s="249">
        <v>67</v>
      </c>
      <c r="D5" s="415">
        <v>93.8</v>
      </c>
      <c r="E5" s="249">
        <v>40.200000000000003</v>
      </c>
      <c r="F5" s="414">
        <v>60.300000000000004</v>
      </c>
      <c r="I5" s="415">
        <v>93.8</v>
      </c>
      <c r="J5" s="391">
        <v>1</v>
      </c>
      <c r="K5">
        <v>1</v>
      </c>
      <c r="L5" s="132"/>
      <c r="O5" s="696" t="s">
        <v>544</v>
      </c>
      <c r="P5" s="696"/>
      <c r="Q5" s="696"/>
      <c r="R5" s="696"/>
      <c r="S5" s="696"/>
      <c r="T5" s="696"/>
      <c r="U5" s="132"/>
    </row>
    <row r="6" spans="2:21" ht="24.75" x14ac:dyDescent="0.25">
      <c r="B6" s="385">
        <v>2</v>
      </c>
      <c r="C6" s="249">
        <v>53.6</v>
      </c>
      <c r="D6" s="415">
        <v>87.100000000000009</v>
      </c>
      <c r="E6" s="249">
        <v>53.6</v>
      </c>
      <c r="F6" s="414">
        <v>67</v>
      </c>
      <c r="I6" s="415">
        <v>87.100000000000009</v>
      </c>
      <c r="J6" s="391">
        <v>1</v>
      </c>
      <c r="K6">
        <v>2</v>
      </c>
      <c r="L6" s="132"/>
      <c r="O6" s="697" t="s">
        <v>53</v>
      </c>
      <c r="P6" s="697"/>
      <c r="Q6" s="416" t="s">
        <v>55</v>
      </c>
      <c r="R6" s="417" t="s">
        <v>56</v>
      </c>
      <c r="S6" s="417" t="s">
        <v>57</v>
      </c>
      <c r="T6" s="418" t="s">
        <v>58</v>
      </c>
      <c r="U6" s="132"/>
    </row>
    <row r="7" spans="2:21" ht="24" x14ac:dyDescent="0.25">
      <c r="B7" s="385">
        <v>3</v>
      </c>
      <c r="C7" s="249">
        <v>53.6</v>
      </c>
      <c r="D7" s="415">
        <v>87.100000000000009</v>
      </c>
      <c r="E7" s="249">
        <v>67</v>
      </c>
      <c r="F7" s="414">
        <v>73.7</v>
      </c>
      <c r="I7" s="415">
        <v>87.100000000000009</v>
      </c>
      <c r="J7" s="391">
        <v>1</v>
      </c>
      <c r="K7">
        <v>3</v>
      </c>
      <c r="L7" s="132"/>
      <c r="O7" s="693" t="s">
        <v>545</v>
      </c>
      <c r="P7" s="419" t="s">
        <v>59</v>
      </c>
      <c r="Q7" s="420">
        <v>1.7692398315446283</v>
      </c>
      <c r="R7" s="421">
        <v>1</v>
      </c>
      <c r="S7" s="421">
        <v>54</v>
      </c>
      <c r="T7" s="422">
        <v>0.1890668973617306</v>
      </c>
      <c r="U7" s="132"/>
    </row>
    <row r="8" spans="2:21" ht="24" x14ac:dyDescent="0.25">
      <c r="B8" s="385">
        <v>4</v>
      </c>
      <c r="C8" s="249">
        <v>40.200000000000003</v>
      </c>
      <c r="D8" s="415">
        <v>73.7</v>
      </c>
      <c r="E8" s="249">
        <v>60.300000000000004</v>
      </c>
      <c r="F8" s="414">
        <v>67</v>
      </c>
      <c r="I8" s="415">
        <v>73.7</v>
      </c>
      <c r="J8" s="391">
        <v>1</v>
      </c>
      <c r="K8">
        <v>4</v>
      </c>
      <c r="L8" s="132"/>
      <c r="O8" s="694"/>
      <c r="P8" s="423" t="s">
        <v>60</v>
      </c>
      <c r="Q8" s="424">
        <v>1.6021312394840144</v>
      </c>
      <c r="R8" s="425">
        <v>1</v>
      </c>
      <c r="S8" s="425">
        <v>54</v>
      </c>
      <c r="T8" s="426">
        <v>0.21103535669570772</v>
      </c>
      <c r="U8" s="132"/>
    </row>
    <row r="9" spans="2:21" ht="34.5" customHeight="1" x14ac:dyDescent="0.25">
      <c r="B9" s="385">
        <v>5</v>
      </c>
      <c r="C9" s="249">
        <v>46.9</v>
      </c>
      <c r="D9" s="415">
        <v>67</v>
      </c>
      <c r="E9" s="249">
        <v>33.5</v>
      </c>
      <c r="F9" s="414">
        <v>46.9</v>
      </c>
      <c r="I9" s="415">
        <v>67</v>
      </c>
      <c r="J9" s="391">
        <v>1</v>
      </c>
      <c r="K9">
        <v>5</v>
      </c>
      <c r="L9" s="132"/>
      <c r="O9" s="694"/>
      <c r="P9" s="423" t="s">
        <v>61</v>
      </c>
      <c r="Q9" s="424">
        <v>1.6021312394840144</v>
      </c>
      <c r="R9" s="425">
        <v>1</v>
      </c>
      <c r="S9" s="427">
        <v>51.624576768535093</v>
      </c>
      <c r="T9" s="426">
        <v>0.21128408625665021</v>
      </c>
      <c r="U9" s="132"/>
    </row>
    <row r="10" spans="2:21" ht="24.75" customHeight="1" x14ac:dyDescent="0.25">
      <c r="B10" s="385">
        <v>6</v>
      </c>
      <c r="C10" s="249">
        <v>73.7</v>
      </c>
      <c r="D10" s="415">
        <v>100</v>
      </c>
      <c r="E10" s="249">
        <v>53.6</v>
      </c>
      <c r="F10" s="414">
        <v>67</v>
      </c>
      <c r="I10" s="415">
        <v>100</v>
      </c>
      <c r="J10" s="391">
        <v>1</v>
      </c>
      <c r="K10">
        <v>6</v>
      </c>
      <c r="L10" s="132"/>
      <c r="O10" s="695"/>
      <c r="P10" s="428" t="s">
        <v>62</v>
      </c>
      <c r="Q10" s="429">
        <v>1.7375080619115391</v>
      </c>
      <c r="R10" s="430">
        <v>1</v>
      </c>
      <c r="S10" s="430">
        <v>54</v>
      </c>
      <c r="T10" s="431">
        <v>0.19301912907676355</v>
      </c>
      <c r="U10" s="132"/>
    </row>
    <row r="11" spans="2:21" x14ac:dyDescent="0.25">
      <c r="B11" s="385">
        <v>7</v>
      </c>
      <c r="C11" s="249">
        <v>53.6</v>
      </c>
      <c r="D11" s="415">
        <v>60.300000000000004</v>
      </c>
      <c r="E11" s="249">
        <v>73.7</v>
      </c>
      <c r="F11" s="414">
        <v>80.400000000000006</v>
      </c>
      <c r="I11" s="415">
        <v>60.300000000000004</v>
      </c>
      <c r="J11" s="391">
        <v>1</v>
      </c>
      <c r="K11">
        <v>7</v>
      </c>
    </row>
    <row r="12" spans="2:21" x14ac:dyDescent="0.25">
      <c r="B12" s="385">
        <v>8</v>
      </c>
      <c r="C12" s="249">
        <v>46.9</v>
      </c>
      <c r="D12" s="415">
        <v>80.400000000000006</v>
      </c>
      <c r="E12" s="249">
        <v>40.200000000000003</v>
      </c>
      <c r="F12" s="414">
        <v>60.300000000000004</v>
      </c>
      <c r="I12" s="415">
        <v>80.400000000000006</v>
      </c>
      <c r="J12" s="391">
        <v>1</v>
      </c>
      <c r="K12">
        <v>8</v>
      </c>
    </row>
    <row r="13" spans="2:21" x14ac:dyDescent="0.25">
      <c r="B13" s="385">
        <v>9</v>
      </c>
      <c r="C13" s="249">
        <v>53.6</v>
      </c>
      <c r="D13" s="415">
        <v>67</v>
      </c>
      <c r="E13" s="249">
        <v>60.300000000000004</v>
      </c>
      <c r="F13" s="414">
        <v>73.7</v>
      </c>
      <c r="I13" s="415">
        <v>67</v>
      </c>
      <c r="J13" s="391">
        <v>1</v>
      </c>
      <c r="K13">
        <v>9</v>
      </c>
    </row>
    <row r="14" spans="2:21" x14ac:dyDescent="0.25">
      <c r="B14" s="385">
        <v>10</v>
      </c>
      <c r="C14" s="249">
        <v>67</v>
      </c>
      <c r="D14" s="415">
        <v>93.8</v>
      </c>
      <c r="E14" s="249">
        <v>60.300000000000004</v>
      </c>
      <c r="F14" s="414">
        <v>67</v>
      </c>
      <c r="I14" s="415">
        <v>93.8</v>
      </c>
      <c r="J14" s="391">
        <v>1</v>
      </c>
      <c r="K14">
        <v>10</v>
      </c>
    </row>
    <row r="15" spans="2:21" x14ac:dyDescent="0.25">
      <c r="B15" s="385">
        <v>11</v>
      </c>
      <c r="C15" s="249">
        <v>73.7</v>
      </c>
      <c r="D15" s="415">
        <v>80.400000000000006</v>
      </c>
      <c r="E15" s="249">
        <v>53.6</v>
      </c>
      <c r="F15" s="414">
        <v>60.300000000000004</v>
      </c>
      <c r="I15" s="415">
        <v>80.400000000000006</v>
      </c>
      <c r="J15" s="391">
        <v>1</v>
      </c>
      <c r="K15">
        <v>11</v>
      </c>
    </row>
    <row r="16" spans="2:21" x14ac:dyDescent="0.25">
      <c r="B16" s="385">
        <v>12</v>
      </c>
      <c r="C16" s="249">
        <v>53.6</v>
      </c>
      <c r="D16" s="415">
        <v>87.100000000000009</v>
      </c>
      <c r="E16" s="249">
        <v>40.200000000000003</v>
      </c>
      <c r="F16" s="414">
        <v>46.9</v>
      </c>
      <c r="I16" s="415">
        <v>87.100000000000009</v>
      </c>
      <c r="J16" s="391">
        <v>1</v>
      </c>
      <c r="K16">
        <v>12</v>
      </c>
    </row>
    <row r="17" spans="2:11" x14ac:dyDescent="0.25">
      <c r="B17" s="385">
        <v>13</v>
      </c>
      <c r="C17" s="249">
        <v>60.300000000000004</v>
      </c>
      <c r="D17" s="415">
        <v>87.100000000000009</v>
      </c>
      <c r="E17" s="249">
        <v>53.6</v>
      </c>
      <c r="F17" s="414">
        <v>60.300000000000004</v>
      </c>
      <c r="I17" s="415">
        <v>87.100000000000009</v>
      </c>
      <c r="J17" s="391">
        <v>1</v>
      </c>
      <c r="K17">
        <v>13</v>
      </c>
    </row>
    <row r="18" spans="2:11" x14ac:dyDescent="0.25">
      <c r="B18" s="385">
        <v>14</v>
      </c>
      <c r="C18" s="249">
        <v>53.6</v>
      </c>
      <c r="D18" s="415">
        <v>73.7</v>
      </c>
      <c r="E18" s="249">
        <v>60.300000000000004</v>
      </c>
      <c r="F18" s="414">
        <v>73.7</v>
      </c>
      <c r="I18" s="415">
        <v>73.7</v>
      </c>
      <c r="J18" s="391">
        <v>1</v>
      </c>
      <c r="K18">
        <v>14</v>
      </c>
    </row>
    <row r="19" spans="2:11" x14ac:dyDescent="0.25">
      <c r="B19" s="385">
        <v>15</v>
      </c>
      <c r="C19" s="249">
        <v>40.200000000000003</v>
      </c>
      <c r="D19" s="415">
        <v>67</v>
      </c>
      <c r="E19" s="249">
        <v>46.9</v>
      </c>
      <c r="F19" s="414">
        <v>60.300000000000004</v>
      </c>
      <c r="I19" s="415">
        <v>67</v>
      </c>
      <c r="J19" s="391">
        <v>1</v>
      </c>
      <c r="K19">
        <v>15</v>
      </c>
    </row>
    <row r="20" spans="2:11" x14ac:dyDescent="0.25">
      <c r="B20" s="385">
        <v>16</v>
      </c>
      <c r="C20" s="249">
        <v>33.5</v>
      </c>
      <c r="D20" s="415">
        <v>53.6</v>
      </c>
      <c r="E20" s="249">
        <v>67</v>
      </c>
      <c r="F20" s="414">
        <v>80.400000000000006</v>
      </c>
      <c r="I20" s="415">
        <v>53.6</v>
      </c>
      <c r="J20" s="391">
        <v>1</v>
      </c>
      <c r="K20">
        <v>16</v>
      </c>
    </row>
    <row r="21" spans="2:11" x14ac:dyDescent="0.25">
      <c r="B21" s="385">
        <v>17</v>
      </c>
      <c r="C21" s="249">
        <v>67</v>
      </c>
      <c r="D21" s="415">
        <v>73.7</v>
      </c>
      <c r="E21" s="249">
        <v>73.7</v>
      </c>
      <c r="F21" s="414">
        <v>87.100000000000009</v>
      </c>
      <c r="I21" s="415">
        <v>73.7</v>
      </c>
      <c r="J21" s="391">
        <v>1</v>
      </c>
      <c r="K21">
        <v>17</v>
      </c>
    </row>
    <row r="22" spans="2:11" x14ac:dyDescent="0.25">
      <c r="B22" s="385">
        <v>18</v>
      </c>
      <c r="C22" s="249">
        <v>60.300000000000004</v>
      </c>
      <c r="D22" s="415">
        <v>73.7</v>
      </c>
      <c r="E22" s="249">
        <v>53.6</v>
      </c>
      <c r="F22" s="414">
        <v>53.6</v>
      </c>
      <c r="I22" s="415">
        <v>73.7</v>
      </c>
      <c r="J22" s="391">
        <v>1</v>
      </c>
      <c r="K22">
        <v>18</v>
      </c>
    </row>
    <row r="23" spans="2:11" x14ac:dyDescent="0.25">
      <c r="B23" s="385">
        <v>19</v>
      </c>
      <c r="C23" s="249">
        <v>40.200000000000003</v>
      </c>
      <c r="D23" s="415">
        <v>53.6</v>
      </c>
      <c r="E23" s="249">
        <v>60.300000000000004</v>
      </c>
      <c r="F23" s="414">
        <v>67</v>
      </c>
      <c r="I23" s="415">
        <v>53.6</v>
      </c>
      <c r="J23" s="391">
        <v>1</v>
      </c>
      <c r="K23">
        <v>19</v>
      </c>
    </row>
    <row r="24" spans="2:11" x14ac:dyDescent="0.25">
      <c r="B24" s="385">
        <v>20</v>
      </c>
      <c r="C24" s="249">
        <v>46.9</v>
      </c>
      <c r="D24" s="415">
        <v>67</v>
      </c>
      <c r="E24" s="249">
        <v>73.7</v>
      </c>
      <c r="F24" s="414">
        <v>80.400000000000006</v>
      </c>
      <c r="I24" s="415">
        <v>67</v>
      </c>
      <c r="J24" s="391">
        <v>1</v>
      </c>
      <c r="K24">
        <v>20</v>
      </c>
    </row>
    <row r="25" spans="2:11" x14ac:dyDescent="0.25">
      <c r="B25" s="385">
        <v>21</v>
      </c>
      <c r="C25" s="249">
        <v>60.300000000000004</v>
      </c>
      <c r="D25" s="415">
        <v>80.400000000000006</v>
      </c>
      <c r="E25" s="249">
        <v>40.200000000000003</v>
      </c>
      <c r="F25" s="414">
        <v>53.6</v>
      </c>
      <c r="I25" s="415">
        <v>80.400000000000006</v>
      </c>
      <c r="J25" s="391">
        <v>1</v>
      </c>
      <c r="K25">
        <v>21</v>
      </c>
    </row>
    <row r="26" spans="2:11" x14ac:dyDescent="0.25">
      <c r="B26" s="385">
        <v>22</v>
      </c>
      <c r="C26" s="249">
        <v>40.200000000000003</v>
      </c>
      <c r="D26" s="415">
        <v>60.300000000000004</v>
      </c>
      <c r="E26" s="249">
        <v>40.200000000000003</v>
      </c>
      <c r="F26" s="414">
        <v>46.9</v>
      </c>
      <c r="I26" s="415">
        <v>60.300000000000004</v>
      </c>
      <c r="J26" s="391">
        <v>1</v>
      </c>
      <c r="K26">
        <v>22</v>
      </c>
    </row>
    <row r="27" spans="2:11" x14ac:dyDescent="0.25">
      <c r="B27" s="385">
        <v>23</v>
      </c>
      <c r="C27" s="249">
        <v>67</v>
      </c>
      <c r="D27" s="415">
        <v>73.7</v>
      </c>
      <c r="E27" s="249">
        <v>46.9</v>
      </c>
      <c r="F27" s="414">
        <v>53.6</v>
      </c>
      <c r="I27" s="415">
        <v>73.7</v>
      </c>
      <c r="J27" s="391">
        <v>1</v>
      </c>
      <c r="K27">
        <v>23</v>
      </c>
    </row>
    <row r="28" spans="2:11" x14ac:dyDescent="0.25">
      <c r="B28" s="385">
        <v>24</v>
      </c>
      <c r="C28" s="249">
        <v>40.200000000000003</v>
      </c>
      <c r="D28" s="415">
        <v>53.6</v>
      </c>
      <c r="E28" s="249">
        <v>46.9</v>
      </c>
      <c r="F28" s="414">
        <v>60.300000000000004</v>
      </c>
      <c r="I28" s="415">
        <v>53.6</v>
      </c>
      <c r="J28" s="391">
        <v>1</v>
      </c>
      <c r="K28">
        <v>24</v>
      </c>
    </row>
    <row r="29" spans="2:11" x14ac:dyDescent="0.25">
      <c r="B29" s="385">
        <v>25</v>
      </c>
      <c r="C29" s="249">
        <v>60.300000000000004</v>
      </c>
      <c r="D29" s="415">
        <v>80.400000000000006</v>
      </c>
      <c r="E29" s="249">
        <v>67</v>
      </c>
      <c r="F29" s="414">
        <v>73.7</v>
      </c>
      <c r="I29" s="415">
        <v>80.400000000000006</v>
      </c>
      <c r="J29" s="391">
        <v>1</v>
      </c>
      <c r="K29">
        <v>25</v>
      </c>
    </row>
    <row r="30" spans="2:11" x14ac:dyDescent="0.25">
      <c r="B30" s="385">
        <v>26</v>
      </c>
      <c r="C30" s="249">
        <v>73.7</v>
      </c>
      <c r="D30" s="415">
        <v>100</v>
      </c>
      <c r="E30" s="249">
        <v>60.300000000000004</v>
      </c>
      <c r="F30" s="414">
        <v>67</v>
      </c>
      <c r="I30" s="415">
        <v>100</v>
      </c>
      <c r="J30" s="391">
        <v>1</v>
      </c>
      <c r="K30">
        <v>26</v>
      </c>
    </row>
    <row r="31" spans="2:11" x14ac:dyDescent="0.25">
      <c r="B31" s="385">
        <v>27</v>
      </c>
      <c r="C31" s="249">
        <v>40.200000000000003</v>
      </c>
      <c r="D31" s="415">
        <v>53.6</v>
      </c>
      <c r="E31" s="249">
        <v>46.9</v>
      </c>
      <c r="F31" s="414">
        <v>53.6</v>
      </c>
      <c r="I31" s="415">
        <v>53.6</v>
      </c>
      <c r="J31" s="391">
        <v>1</v>
      </c>
      <c r="K31">
        <v>27</v>
      </c>
    </row>
    <row r="32" spans="2:11" x14ac:dyDescent="0.25">
      <c r="B32" s="385">
        <v>28</v>
      </c>
      <c r="C32" s="250">
        <v>67</v>
      </c>
      <c r="D32" s="415">
        <v>87.100000000000009</v>
      </c>
      <c r="E32" s="249">
        <v>60.300000000000004</v>
      </c>
      <c r="F32" s="414">
        <v>73.7</v>
      </c>
      <c r="I32" s="415">
        <v>87.100000000000009</v>
      </c>
      <c r="J32" s="391">
        <v>1</v>
      </c>
      <c r="K32">
        <v>28</v>
      </c>
    </row>
    <row r="33" spans="9:11" x14ac:dyDescent="0.25">
      <c r="I33" s="414">
        <v>60.300000000000004</v>
      </c>
      <c r="J33" s="391">
        <v>2</v>
      </c>
      <c r="K33">
        <v>1</v>
      </c>
    </row>
    <row r="34" spans="9:11" x14ac:dyDescent="0.25">
      <c r="I34" s="414">
        <v>67</v>
      </c>
      <c r="J34" s="391">
        <v>2</v>
      </c>
      <c r="K34">
        <v>2</v>
      </c>
    </row>
    <row r="35" spans="9:11" x14ac:dyDescent="0.25">
      <c r="I35" s="414">
        <v>73.7</v>
      </c>
      <c r="J35" s="391">
        <v>2</v>
      </c>
      <c r="K35">
        <v>3</v>
      </c>
    </row>
    <row r="36" spans="9:11" x14ac:dyDescent="0.25">
      <c r="I36" s="414">
        <v>67</v>
      </c>
      <c r="J36" s="391">
        <v>2</v>
      </c>
      <c r="K36">
        <v>4</v>
      </c>
    </row>
    <row r="37" spans="9:11" x14ac:dyDescent="0.25">
      <c r="I37" s="414">
        <v>46.9</v>
      </c>
      <c r="J37" s="391">
        <v>2</v>
      </c>
      <c r="K37">
        <v>5</v>
      </c>
    </row>
    <row r="38" spans="9:11" x14ac:dyDescent="0.25">
      <c r="I38" s="414">
        <v>67</v>
      </c>
      <c r="J38" s="391">
        <v>2</v>
      </c>
      <c r="K38">
        <v>6</v>
      </c>
    </row>
    <row r="39" spans="9:11" x14ac:dyDescent="0.25">
      <c r="I39" s="414">
        <v>80.400000000000006</v>
      </c>
      <c r="J39" s="391">
        <v>2</v>
      </c>
      <c r="K39">
        <v>7</v>
      </c>
    </row>
    <row r="40" spans="9:11" x14ac:dyDescent="0.25">
      <c r="I40" s="414">
        <v>60.300000000000004</v>
      </c>
      <c r="J40" s="391">
        <v>2</v>
      </c>
      <c r="K40">
        <v>8</v>
      </c>
    </row>
    <row r="41" spans="9:11" x14ac:dyDescent="0.25">
      <c r="I41" s="414">
        <v>73.7</v>
      </c>
      <c r="J41" s="391">
        <v>2</v>
      </c>
      <c r="K41">
        <v>9</v>
      </c>
    </row>
    <row r="42" spans="9:11" x14ac:dyDescent="0.25">
      <c r="I42" s="414">
        <v>67</v>
      </c>
      <c r="J42" s="391">
        <v>2</v>
      </c>
      <c r="K42">
        <v>10</v>
      </c>
    </row>
    <row r="43" spans="9:11" x14ac:dyDescent="0.25">
      <c r="I43" s="414">
        <v>60.300000000000004</v>
      </c>
      <c r="J43" s="391">
        <v>2</v>
      </c>
      <c r="K43">
        <v>11</v>
      </c>
    </row>
    <row r="44" spans="9:11" x14ac:dyDescent="0.25">
      <c r="I44" s="414">
        <v>46.9</v>
      </c>
      <c r="J44" s="391">
        <v>2</v>
      </c>
      <c r="K44">
        <v>12</v>
      </c>
    </row>
    <row r="45" spans="9:11" x14ac:dyDescent="0.25">
      <c r="I45" s="414">
        <v>60.300000000000004</v>
      </c>
      <c r="J45" s="391">
        <v>2</v>
      </c>
      <c r="K45">
        <v>13</v>
      </c>
    </row>
    <row r="46" spans="9:11" x14ac:dyDescent="0.25">
      <c r="I46" s="414">
        <v>73.7</v>
      </c>
      <c r="J46" s="391">
        <v>2</v>
      </c>
      <c r="K46">
        <v>14</v>
      </c>
    </row>
    <row r="47" spans="9:11" x14ac:dyDescent="0.25">
      <c r="I47" s="414">
        <v>60.300000000000004</v>
      </c>
      <c r="J47" s="391">
        <v>2</v>
      </c>
      <c r="K47">
        <v>15</v>
      </c>
    </row>
    <row r="48" spans="9:11" x14ac:dyDescent="0.25">
      <c r="I48" s="414">
        <v>80.400000000000006</v>
      </c>
      <c r="J48" s="391">
        <v>2</v>
      </c>
      <c r="K48">
        <v>16</v>
      </c>
    </row>
    <row r="49" spans="9:11" x14ac:dyDescent="0.25">
      <c r="I49" s="414">
        <v>87.100000000000009</v>
      </c>
      <c r="J49" s="391">
        <v>2</v>
      </c>
      <c r="K49">
        <v>17</v>
      </c>
    </row>
    <row r="50" spans="9:11" x14ac:dyDescent="0.25">
      <c r="I50" s="414">
        <v>53.6</v>
      </c>
      <c r="J50" s="391">
        <v>2</v>
      </c>
      <c r="K50">
        <v>18</v>
      </c>
    </row>
    <row r="51" spans="9:11" x14ac:dyDescent="0.25">
      <c r="I51" s="414">
        <v>67</v>
      </c>
      <c r="J51" s="391">
        <v>2</v>
      </c>
      <c r="K51">
        <v>19</v>
      </c>
    </row>
    <row r="52" spans="9:11" x14ac:dyDescent="0.25">
      <c r="I52" s="414">
        <v>80.400000000000006</v>
      </c>
      <c r="J52" s="391">
        <v>2</v>
      </c>
      <c r="K52">
        <v>20</v>
      </c>
    </row>
    <row r="53" spans="9:11" x14ac:dyDescent="0.25">
      <c r="I53" s="414">
        <v>53.6</v>
      </c>
      <c r="J53" s="391">
        <v>2</v>
      </c>
      <c r="K53">
        <v>21</v>
      </c>
    </row>
    <row r="54" spans="9:11" x14ac:dyDescent="0.25">
      <c r="I54" s="414">
        <v>46.9</v>
      </c>
      <c r="J54" s="391">
        <v>2</v>
      </c>
      <c r="K54">
        <v>22</v>
      </c>
    </row>
    <row r="55" spans="9:11" x14ac:dyDescent="0.25">
      <c r="I55" s="414">
        <v>53.6</v>
      </c>
      <c r="J55" s="391">
        <v>2</v>
      </c>
      <c r="K55">
        <v>23</v>
      </c>
    </row>
    <row r="56" spans="9:11" x14ac:dyDescent="0.25">
      <c r="I56" s="414">
        <v>60.300000000000004</v>
      </c>
      <c r="J56" s="391">
        <v>2</v>
      </c>
      <c r="K56">
        <v>24</v>
      </c>
    </row>
    <row r="57" spans="9:11" x14ac:dyDescent="0.25">
      <c r="I57" s="414">
        <v>73.7</v>
      </c>
      <c r="J57" s="391">
        <v>2</v>
      </c>
      <c r="K57">
        <v>25</v>
      </c>
    </row>
    <row r="58" spans="9:11" x14ac:dyDescent="0.25">
      <c r="I58" s="414">
        <v>67</v>
      </c>
      <c r="J58" s="391">
        <v>2</v>
      </c>
      <c r="K58">
        <v>26</v>
      </c>
    </row>
    <row r="59" spans="9:11" x14ac:dyDescent="0.25">
      <c r="I59" s="414">
        <v>53.6</v>
      </c>
      <c r="J59" s="391">
        <v>2</v>
      </c>
      <c r="K59">
        <v>27</v>
      </c>
    </row>
    <row r="60" spans="9:11" x14ac:dyDescent="0.25">
      <c r="I60" s="414">
        <v>73.7</v>
      </c>
      <c r="J60" s="391">
        <v>2</v>
      </c>
      <c r="K60">
        <v>28</v>
      </c>
    </row>
  </sheetData>
  <mergeCells count="6">
    <mergeCell ref="O7:O10"/>
    <mergeCell ref="B3:B4"/>
    <mergeCell ref="C3:D3"/>
    <mergeCell ref="E3:F3"/>
    <mergeCell ref="O5:T5"/>
    <mergeCell ref="O6:P6"/>
  </mergeCells>
  <pageMargins left="0.7" right="0.7" top="0.75" bottom="0.75" header="0.3" footer="0.3"/>
  <pageSetup paperSize="285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6EC1-A2D6-4184-A8AA-6176B3DEBD75}">
  <dimension ref="B3:AF60"/>
  <sheetViews>
    <sheetView workbookViewId="0">
      <selection activeCell="AD2" sqref="AD2"/>
    </sheetView>
  </sheetViews>
  <sheetFormatPr defaultRowHeight="15" x14ac:dyDescent="0.25"/>
  <sheetData>
    <row r="3" spans="2:32" ht="15" customHeight="1" x14ac:dyDescent="0.25">
      <c r="B3" s="664" t="s">
        <v>0</v>
      </c>
      <c r="C3" s="674" t="s">
        <v>134</v>
      </c>
      <c r="D3" s="674"/>
      <c r="E3" s="674" t="s">
        <v>135</v>
      </c>
      <c r="F3" s="674"/>
    </row>
    <row r="4" spans="2:32" x14ac:dyDescent="0.25">
      <c r="B4" s="664"/>
      <c r="C4" s="386" t="s">
        <v>83</v>
      </c>
      <c r="D4" s="386" t="s">
        <v>136</v>
      </c>
      <c r="E4" s="386" t="s">
        <v>83</v>
      </c>
      <c r="F4" s="386" t="s">
        <v>136</v>
      </c>
      <c r="I4" s="120"/>
    </row>
    <row r="5" spans="2:32" ht="15.75" customHeight="1" x14ac:dyDescent="0.25">
      <c r="B5" s="386">
        <v>1</v>
      </c>
      <c r="C5" s="249">
        <v>67</v>
      </c>
      <c r="D5" s="399">
        <v>93.8</v>
      </c>
      <c r="E5" s="249">
        <v>40.200000000000003</v>
      </c>
      <c r="F5" s="399">
        <v>60.300000000000004</v>
      </c>
      <c r="I5" s="249">
        <v>93.8</v>
      </c>
      <c r="K5">
        <v>1</v>
      </c>
      <c r="N5" s="706" t="s">
        <v>530</v>
      </c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133"/>
      <c r="AA5" s="703" t="s">
        <v>546</v>
      </c>
      <c r="AB5" s="703"/>
      <c r="AC5" s="703"/>
      <c r="AD5" s="703"/>
      <c r="AE5" s="703"/>
      <c r="AF5" s="703"/>
    </row>
    <row r="6" spans="2:32" ht="24.75" thickBot="1" x14ac:dyDescent="0.3">
      <c r="B6" s="386">
        <v>2</v>
      </c>
      <c r="C6" s="249">
        <v>53.6</v>
      </c>
      <c r="D6" s="399">
        <v>87.100000000000009</v>
      </c>
      <c r="E6" s="249">
        <v>53.6</v>
      </c>
      <c r="F6" s="399">
        <v>67</v>
      </c>
      <c r="I6" s="249">
        <v>87.100000000000009</v>
      </c>
      <c r="K6">
        <v>1</v>
      </c>
      <c r="N6" s="707" t="s">
        <v>53</v>
      </c>
      <c r="O6" s="707"/>
      <c r="P6" s="709" t="s">
        <v>531</v>
      </c>
      <c r="Q6" s="698"/>
      <c r="R6" s="698" t="s">
        <v>532</v>
      </c>
      <c r="S6" s="698"/>
      <c r="T6" s="698"/>
      <c r="U6" s="698"/>
      <c r="V6" s="698"/>
      <c r="W6" s="698"/>
      <c r="X6" s="700"/>
      <c r="Y6" s="133"/>
      <c r="AA6" s="433"/>
      <c r="AB6" s="434" t="s">
        <v>49</v>
      </c>
      <c r="AC6" s="435" t="s">
        <v>191</v>
      </c>
      <c r="AD6" s="435" t="s">
        <v>97</v>
      </c>
      <c r="AE6" s="435" t="s">
        <v>98</v>
      </c>
      <c r="AF6" s="436" t="s">
        <v>141</v>
      </c>
    </row>
    <row r="7" spans="2:32" ht="24.75" thickBot="1" x14ac:dyDescent="0.3">
      <c r="B7" s="386">
        <v>3</v>
      </c>
      <c r="C7" s="249">
        <v>53.6</v>
      </c>
      <c r="D7" s="399">
        <v>87.100000000000009</v>
      </c>
      <c r="E7" s="249">
        <v>67</v>
      </c>
      <c r="F7" s="399">
        <v>73.7</v>
      </c>
      <c r="I7" s="249">
        <v>87.100000000000009</v>
      </c>
      <c r="K7">
        <v>1</v>
      </c>
      <c r="N7" s="707"/>
      <c r="O7" s="707"/>
      <c r="P7" s="709" t="s">
        <v>533</v>
      </c>
      <c r="Q7" s="698" t="s">
        <v>58</v>
      </c>
      <c r="R7" s="698" t="s">
        <v>139</v>
      </c>
      <c r="S7" s="698" t="s">
        <v>63</v>
      </c>
      <c r="T7" s="698" t="s">
        <v>140</v>
      </c>
      <c r="U7" s="698" t="s">
        <v>534</v>
      </c>
      <c r="V7" s="698" t="s">
        <v>535</v>
      </c>
      <c r="W7" s="698" t="s">
        <v>142</v>
      </c>
      <c r="X7" s="700"/>
      <c r="Y7" s="133"/>
      <c r="AA7" s="704" t="s">
        <v>536</v>
      </c>
      <c r="AB7" s="437" t="s">
        <v>547</v>
      </c>
      <c r="AC7" s="438">
        <v>28</v>
      </c>
      <c r="AD7" s="438" t="s">
        <v>548</v>
      </c>
      <c r="AE7" s="439">
        <v>13953</v>
      </c>
      <c r="AF7" s="440">
        <v>2637</v>
      </c>
    </row>
    <row r="8" spans="2:32" ht="24.75" thickBot="1" x14ac:dyDescent="0.3">
      <c r="B8" s="386">
        <v>4</v>
      </c>
      <c r="C8" s="249">
        <v>40.200000000000003</v>
      </c>
      <c r="D8" s="399">
        <v>73.7</v>
      </c>
      <c r="E8" s="249">
        <v>60.300000000000004</v>
      </c>
      <c r="F8" s="399">
        <v>67</v>
      </c>
      <c r="I8" s="249">
        <v>73.7</v>
      </c>
      <c r="K8">
        <v>1</v>
      </c>
      <c r="N8" s="708"/>
      <c r="O8" s="708"/>
      <c r="P8" s="710"/>
      <c r="Q8" s="699"/>
      <c r="R8" s="699"/>
      <c r="S8" s="699"/>
      <c r="T8" s="699"/>
      <c r="U8" s="699"/>
      <c r="V8" s="699"/>
      <c r="W8" s="402" t="s">
        <v>143</v>
      </c>
      <c r="X8" s="403" t="s">
        <v>144</v>
      </c>
      <c r="Y8" s="133"/>
      <c r="AA8" s="705"/>
      <c r="AB8" s="441" t="s">
        <v>549</v>
      </c>
      <c r="AC8" s="442">
        <v>28</v>
      </c>
      <c r="AD8" s="442" t="s">
        <v>550</v>
      </c>
      <c r="AE8" s="443">
        <v>10875</v>
      </c>
      <c r="AF8" s="444">
        <v>2055</v>
      </c>
    </row>
    <row r="9" spans="2:32" ht="36" x14ac:dyDescent="0.25">
      <c r="B9" s="386">
        <v>5</v>
      </c>
      <c r="C9" s="249">
        <v>46.9</v>
      </c>
      <c r="D9" s="399">
        <v>67</v>
      </c>
      <c r="E9" s="249">
        <v>33.5</v>
      </c>
      <c r="F9" s="399">
        <v>46.9</v>
      </c>
      <c r="I9" s="249">
        <v>67</v>
      </c>
      <c r="K9">
        <v>1</v>
      </c>
      <c r="N9" s="701" t="s">
        <v>536</v>
      </c>
      <c r="O9" s="404" t="s">
        <v>537</v>
      </c>
      <c r="P9" s="405">
        <v>1.7692398315446261</v>
      </c>
      <c r="Q9" s="406">
        <v>0.18906689736173246</v>
      </c>
      <c r="R9" s="406">
        <v>3.2154240383150046</v>
      </c>
      <c r="S9" s="407">
        <v>54</v>
      </c>
      <c r="T9" s="406">
        <v>2.2009909409128814E-3</v>
      </c>
      <c r="U9" s="406">
        <v>10.75</v>
      </c>
      <c r="V9" s="406">
        <v>3.343260444626575</v>
      </c>
      <c r="W9" s="406">
        <v>4.0471663795509532</v>
      </c>
      <c r="X9" s="408">
        <v>17.452833620449049</v>
      </c>
      <c r="Y9" s="133"/>
    </row>
    <row r="10" spans="2:32" ht="48" x14ac:dyDescent="0.25">
      <c r="B10" s="386">
        <v>6</v>
      </c>
      <c r="C10" s="249">
        <v>73.7</v>
      </c>
      <c r="D10" s="399">
        <v>100</v>
      </c>
      <c r="E10" s="249">
        <v>53.6</v>
      </c>
      <c r="F10" s="399">
        <v>67</v>
      </c>
      <c r="I10" s="249">
        <v>100</v>
      </c>
      <c r="K10">
        <v>1</v>
      </c>
      <c r="N10" s="702"/>
      <c r="O10" s="409" t="s">
        <v>538</v>
      </c>
      <c r="P10" s="410"/>
      <c r="Q10" s="411"/>
      <c r="R10" s="412">
        <v>3.2154240383150046</v>
      </c>
      <c r="S10" s="412">
        <v>50.961749321272293</v>
      </c>
      <c r="T10" s="412">
        <v>2.2629917189991369E-3</v>
      </c>
      <c r="U10" s="412">
        <v>10.75</v>
      </c>
      <c r="V10" s="412">
        <v>3.343260444626575</v>
      </c>
      <c r="W10" s="412">
        <v>4.0380022719660627</v>
      </c>
      <c r="X10" s="413">
        <v>17.461997728033936</v>
      </c>
      <c r="Y10" s="133"/>
    </row>
    <row r="11" spans="2:32" ht="37.5" customHeight="1" x14ac:dyDescent="0.25">
      <c r="B11" s="386">
        <v>7</v>
      </c>
      <c r="C11" s="249">
        <v>53.6</v>
      </c>
      <c r="D11" s="399">
        <v>60.300000000000004</v>
      </c>
      <c r="E11" s="249">
        <v>73.7</v>
      </c>
      <c r="F11" s="399">
        <v>80.400000000000006</v>
      </c>
      <c r="I11" s="249">
        <v>60.300000000000004</v>
      </c>
      <c r="K11">
        <v>1</v>
      </c>
    </row>
    <row r="12" spans="2:32" ht="43.5" customHeight="1" x14ac:dyDescent="0.25">
      <c r="B12" s="386">
        <v>8</v>
      </c>
      <c r="C12" s="249">
        <v>46.9</v>
      </c>
      <c r="D12" s="399">
        <v>80.400000000000006</v>
      </c>
      <c r="E12" s="249">
        <v>40.200000000000003</v>
      </c>
      <c r="F12" s="399">
        <v>60.300000000000004</v>
      </c>
      <c r="I12" s="249">
        <v>80.400000000000006</v>
      </c>
      <c r="K12">
        <v>1</v>
      </c>
    </row>
    <row r="13" spans="2:32" x14ac:dyDescent="0.25">
      <c r="B13" s="386">
        <v>9</v>
      </c>
      <c r="C13" s="249">
        <v>53.6</v>
      </c>
      <c r="D13" s="399">
        <v>67</v>
      </c>
      <c r="E13" s="249">
        <v>60.300000000000004</v>
      </c>
      <c r="F13" s="399">
        <v>73.7</v>
      </c>
      <c r="I13" s="249">
        <v>67</v>
      </c>
      <c r="K13">
        <v>1</v>
      </c>
    </row>
    <row r="14" spans="2:32" x14ac:dyDescent="0.25">
      <c r="B14" s="386">
        <v>10</v>
      </c>
      <c r="C14" s="249">
        <v>67</v>
      </c>
      <c r="D14" s="399">
        <v>93.8</v>
      </c>
      <c r="E14" s="249">
        <v>60.300000000000004</v>
      </c>
      <c r="F14" s="399">
        <v>67</v>
      </c>
      <c r="I14" s="249">
        <v>93.8</v>
      </c>
      <c r="K14">
        <v>1</v>
      </c>
    </row>
    <row r="15" spans="2:32" x14ac:dyDescent="0.25">
      <c r="B15" s="386">
        <v>11</v>
      </c>
      <c r="C15" s="249">
        <v>73.7</v>
      </c>
      <c r="D15" s="399">
        <v>80.400000000000006</v>
      </c>
      <c r="E15" s="249">
        <v>53.6</v>
      </c>
      <c r="F15" s="399">
        <v>60.300000000000004</v>
      </c>
      <c r="I15" s="249">
        <v>80.400000000000006</v>
      </c>
      <c r="K15">
        <v>1</v>
      </c>
    </row>
    <row r="16" spans="2:32" x14ac:dyDescent="0.25">
      <c r="B16" s="386">
        <v>12</v>
      </c>
      <c r="C16" s="249">
        <v>53.6</v>
      </c>
      <c r="D16" s="399">
        <v>87.100000000000009</v>
      </c>
      <c r="E16" s="249">
        <v>40.200000000000003</v>
      </c>
      <c r="F16" s="399">
        <v>46.9</v>
      </c>
      <c r="I16" s="249">
        <v>87.100000000000009</v>
      </c>
      <c r="K16">
        <v>1</v>
      </c>
    </row>
    <row r="17" spans="2:11" x14ac:dyDescent="0.25">
      <c r="B17" s="386">
        <v>13</v>
      </c>
      <c r="C17" s="249">
        <v>60.300000000000004</v>
      </c>
      <c r="D17" s="399">
        <v>87.100000000000009</v>
      </c>
      <c r="E17" s="249">
        <v>53.6</v>
      </c>
      <c r="F17" s="399">
        <v>60.300000000000004</v>
      </c>
      <c r="I17" s="249">
        <v>87.100000000000009</v>
      </c>
      <c r="K17">
        <v>1</v>
      </c>
    </row>
    <row r="18" spans="2:11" x14ac:dyDescent="0.25">
      <c r="B18" s="386">
        <v>14</v>
      </c>
      <c r="C18" s="249">
        <v>53.6</v>
      </c>
      <c r="D18" s="399">
        <v>73.7</v>
      </c>
      <c r="E18" s="249">
        <v>60.300000000000004</v>
      </c>
      <c r="F18" s="399">
        <v>73.7</v>
      </c>
      <c r="I18" s="249">
        <v>73.7</v>
      </c>
      <c r="K18">
        <v>1</v>
      </c>
    </row>
    <row r="19" spans="2:11" x14ac:dyDescent="0.25">
      <c r="B19" s="386">
        <v>15</v>
      </c>
      <c r="C19" s="249">
        <v>40.200000000000003</v>
      </c>
      <c r="D19" s="399">
        <v>67</v>
      </c>
      <c r="E19" s="249">
        <v>46.9</v>
      </c>
      <c r="F19" s="399">
        <v>60.300000000000004</v>
      </c>
      <c r="I19" s="249">
        <v>67</v>
      </c>
      <c r="K19">
        <v>1</v>
      </c>
    </row>
    <row r="20" spans="2:11" x14ac:dyDescent="0.25">
      <c r="B20" s="386">
        <v>16</v>
      </c>
      <c r="C20" s="249">
        <v>33.5</v>
      </c>
      <c r="D20" s="399">
        <v>53.6</v>
      </c>
      <c r="E20" s="249">
        <v>67</v>
      </c>
      <c r="F20" s="399">
        <v>80.400000000000006</v>
      </c>
      <c r="I20" s="249">
        <v>53.6</v>
      </c>
      <c r="K20">
        <v>1</v>
      </c>
    </row>
    <row r="21" spans="2:11" x14ac:dyDescent="0.25">
      <c r="B21" s="386">
        <v>17</v>
      </c>
      <c r="C21" s="249">
        <v>67</v>
      </c>
      <c r="D21" s="399">
        <v>73.7</v>
      </c>
      <c r="E21" s="249">
        <v>73.7</v>
      </c>
      <c r="F21" s="399">
        <v>87.100000000000009</v>
      </c>
      <c r="I21" s="249">
        <v>73.7</v>
      </c>
      <c r="K21">
        <v>1</v>
      </c>
    </row>
    <row r="22" spans="2:11" x14ac:dyDescent="0.25">
      <c r="B22" s="386">
        <v>18</v>
      </c>
      <c r="C22" s="249">
        <v>60.300000000000004</v>
      </c>
      <c r="D22" s="399">
        <v>73.7</v>
      </c>
      <c r="E22" s="249">
        <v>53.6</v>
      </c>
      <c r="F22" s="399">
        <v>53.6</v>
      </c>
      <c r="I22" s="249">
        <v>73.7</v>
      </c>
      <c r="K22">
        <v>1</v>
      </c>
    </row>
    <row r="23" spans="2:11" x14ac:dyDescent="0.25">
      <c r="B23" s="386">
        <v>19</v>
      </c>
      <c r="C23" s="249">
        <v>40.200000000000003</v>
      </c>
      <c r="D23" s="399">
        <v>53.6</v>
      </c>
      <c r="E23" s="249">
        <v>60.300000000000004</v>
      </c>
      <c r="F23" s="399">
        <v>67</v>
      </c>
      <c r="I23" s="249">
        <v>53.6</v>
      </c>
      <c r="K23">
        <v>1</v>
      </c>
    </row>
    <row r="24" spans="2:11" x14ac:dyDescent="0.25">
      <c r="B24" s="386">
        <v>20</v>
      </c>
      <c r="C24" s="249">
        <v>46.9</v>
      </c>
      <c r="D24" s="399">
        <v>67</v>
      </c>
      <c r="E24" s="249">
        <v>73.7</v>
      </c>
      <c r="F24" s="399">
        <v>80.400000000000006</v>
      </c>
      <c r="I24" s="249">
        <v>67</v>
      </c>
      <c r="K24">
        <v>1</v>
      </c>
    </row>
    <row r="25" spans="2:11" x14ac:dyDescent="0.25">
      <c r="B25" s="386">
        <v>21</v>
      </c>
      <c r="C25" s="249">
        <v>60.300000000000004</v>
      </c>
      <c r="D25" s="399">
        <v>80.400000000000006</v>
      </c>
      <c r="E25" s="249">
        <v>40.200000000000003</v>
      </c>
      <c r="F25" s="399">
        <v>53.6</v>
      </c>
      <c r="I25" s="249">
        <v>80.400000000000006</v>
      </c>
      <c r="K25">
        <v>1</v>
      </c>
    </row>
    <row r="26" spans="2:11" x14ac:dyDescent="0.25">
      <c r="B26" s="386">
        <v>22</v>
      </c>
      <c r="C26" s="249">
        <v>40.200000000000003</v>
      </c>
      <c r="D26" s="399">
        <v>60.300000000000004</v>
      </c>
      <c r="E26" s="249">
        <v>40.200000000000003</v>
      </c>
      <c r="F26" s="399">
        <v>46.9</v>
      </c>
      <c r="I26" s="249">
        <v>60.300000000000004</v>
      </c>
      <c r="K26">
        <v>1</v>
      </c>
    </row>
    <row r="27" spans="2:11" x14ac:dyDescent="0.25">
      <c r="B27" s="386">
        <v>23</v>
      </c>
      <c r="C27" s="249">
        <v>67</v>
      </c>
      <c r="D27" s="399">
        <v>73.7</v>
      </c>
      <c r="E27" s="249">
        <v>46.9</v>
      </c>
      <c r="F27" s="399">
        <v>53.6</v>
      </c>
      <c r="I27" s="249">
        <v>73.7</v>
      </c>
      <c r="K27">
        <v>1</v>
      </c>
    </row>
    <row r="28" spans="2:11" x14ac:dyDescent="0.25">
      <c r="B28" s="386">
        <v>24</v>
      </c>
      <c r="C28" s="249">
        <v>40.200000000000003</v>
      </c>
      <c r="D28" s="399">
        <v>53.6</v>
      </c>
      <c r="E28" s="249">
        <v>46.9</v>
      </c>
      <c r="F28" s="399">
        <v>60.300000000000004</v>
      </c>
      <c r="I28" s="249">
        <v>53.6</v>
      </c>
      <c r="K28">
        <v>1</v>
      </c>
    </row>
    <row r="29" spans="2:11" x14ac:dyDescent="0.25">
      <c r="B29" s="386">
        <v>25</v>
      </c>
      <c r="C29" s="249">
        <v>60.300000000000004</v>
      </c>
      <c r="D29" s="399">
        <v>80.400000000000006</v>
      </c>
      <c r="E29" s="249">
        <v>67</v>
      </c>
      <c r="F29" s="399">
        <v>73.7</v>
      </c>
      <c r="I29" s="249">
        <v>80.400000000000006</v>
      </c>
      <c r="K29">
        <v>1</v>
      </c>
    </row>
    <row r="30" spans="2:11" x14ac:dyDescent="0.25">
      <c r="B30" s="386">
        <v>26</v>
      </c>
      <c r="C30" s="249">
        <v>73.7</v>
      </c>
      <c r="D30" s="399">
        <v>100</v>
      </c>
      <c r="E30" s="249">
        <v>60.300000000000004</v>
      </c>
      <c r="F30" s="399">
        <v>67</v>
      </c>
      <c r="I30" s="249">
        <v>100</v>
      </c>
      <c r="K30">
        <v>1</v>
      </c>
    </row>
    <row r="31" spans="2:11" x14ac:dyDescent="0.25">
      <c r="B31" s="386">
        <v>27</v>
      </c>
      <c r="C31" s="249">
        <v>40.200000000000003</v>
      </c>
      <c r="D31" s="399">
        <v>53.6</v>
      </c>
      <c r="E31" s="249">
        <v>46.9</v>
      </c>
      <c r="F31" s="399">
        <v>53.6</v>
      </c>
      <c r="I31" s="249">
        <v>53.6</v>
      </c>
      <c r="K31">
        <v>1</v>
      </c>
    </row>
    <row r="32" spans="2:11" x14ac:dyDescent="0.25">
      <c r="B32" s="386">
        <v>28</v>
      </c>
      <c r="C32" s="250">
        <v>67</v>
      </c>
      <c r="D32" s="399">
        <v>87.100000000000009</v>
      </c>
      <c r="E32" s="249">
        <v>60.300000000000004</v>
      </c>
      <c r="F32" s="399">
        <v>73.7</v>
      </c>
      <c r="I32" s="249">
        <v>87.100000000000009</v>
      </c>
      <c r="K32">
        <v>1</v>
      </c>
    </row>
    <row r="33" spans="2:11" x14ac:dyDescent="0.25">
      <c r="B33" s="388"/>
      <c r="C33" s="388"/>
      <c r="D33" s="388"/>
      <c r="E33" s="388"/>
      <c r="F33" s="432">
        <f>AVERAGE(F5:F32)</f>
        <v>64.846428571428561</v>
      </c>
      <c r="I33" s="399">
        <v>60.300000000000004</v>
      </c>
      <c r="K33">
        <v>2</v>
      </c>
    </row>
    <row r="34" spans="2:11" x14ac:dyDescent="0.25">
      <c r="I34" s="399">
        <v>67</v>
      </c>
      <c r="K34">
        <v>2</v>
      </c>
    </row>
    <row r="35" spans="2:11" x14ac:dyDescent="0.25">
      <c r="I35" s="399">
        <v>73.7</v>
      </c>
      <c r="K35">
        <v>2</v>
      </c>
    </row>
    <row r="36" spans="2:11" x14ac:dyDescent="0.25">
      <c r="I36" s="399">
        <v>67</v>
      </c>
      <c r="K36">
        <v>2</v>
      </c>
    </row>
    <row r="37" spans="2:11" x14ac:dyDescent="0.25">
      <c r="I37" s="399">
        <v>46.9</v>
      </c>
      <c r="K37">
        <v>2</v>
      </c>
    </row>
    <row r="38" spans="2:11" x14ac:dyDescent="0.25">
      <c r="I38" s="399">
        <v>67</v>
      </c>
      <c r="K38">
        <v>2</v>
      </c>
    </row>
    <row r="39" spans="2:11" x14ac:dyDescent="0.25">
      <c r="I39" s="399">
        <v>80.400000000000006</v>
      </c>
      <c r="K39">
        <v>2</v>
      </c>
    </row>
    <row r="40" spans="2:11" x14ac:dyDescent="0.25">
      <c r="I40" s="399">
        <v>60.300000000000004</v>
      </c>
      <c r="K40">
        <v>2</v>
      </c>
    </row>
    <row r="41" spans="2:11" x14ac:dyDescent="0.25">
      <c r="I41" s="399">
        <v>73.7</v>
      </c>
      <c r="K41">
        <v>2</v>
      </c>
    </row>
    <row r="42" spans="2:11" x14ac:dyDescent="0.25">
      <c r="I42" s="399">
        <v>67</v>
      </c>
      <c r="K42">
        <v>2</v>
      </c>
    </row>
    <row r="43" spans="2:11" x14ac:dyDescent="0.25">
      <c r="I43" s="399">
        <v>60.300000000000004</v>
      </c>
      <c r="K43">
        <v>2</v>
      </c>
    </row>
    <row r="44" spans="2:11" x14ac:dyDescent="0.25">
      <c r="I44" s="399">
        <v>46.9</v>
      </c>
      <c r="K44">
        <v>2</v>
      </c>
    </row>
    <row r="45" spans="2:11" x14ac:dyDescent="0.25">
      <c r="I45" s="399">
        <v>60.300000000000004</v>
      </c>
      <c r="K45">
        <v>2</v>
      </c>
    </row>
    <row r="46" spans="2:11" x14ac:dyDescent="0.25">
      <c r="I46" s="399">
        <v>73.7</v>
      </c>
      <c r="K46">
        <v>2</v>
      </c>
    </row>
    <row r="47" spans="2:11" x14ac:dyDescent="0.25">
      <c r="I47" s="399">
        <v>60.300000000000004</v>
      </c>
      <c r="K47">
        <v>2</v>
      </c>
    </row>
    <row r="48" spans="2:11" x14ac:dyDescent="0.25">
      <c r="I48" s="399">
        <v>80.400000000000006</v>
      </c>
      <c r="K48">
        <v>2</v>
      </c>
    </row>
    <row r="49" spans="9:11" x14ac:dyDescent="0.25">
      <c r="I49" s="399">
        <v>87.100000000000009</v>
      </c>
      <c r="K49">
        <v>2</v>
      </c>
    </row>
    <row r="50" spans="9:11" x14ac:dyDescent="0.25">
      <c r="I50" s="399">
        <v>53.6</v>
      </c>
      <c r="K50">
        <v>2</v>
      </c>
    </row>
    <row r="51" spans="9:11" x14ac:dyDescent="0.25">
      <c r="I51" s="399">
        <v>67</v>
      </c>
      <c r="K51">
        <v>2</v>
      </c>
    </row>
    <row r="52" spans="9:11" x14ac:dyDescent="0.25">
      <c r="I52" s="399">
        <v>80.400000000000006</v>
      </c>
      <c r="K52">
        <v>2</v>
      </c>
    </row>
    <row r="53" spans="9:11" x14ac:dyDescent="0.25">
      <c r="I53" s="399">
        <v>53.6</v>
      </c>
      <c r="K53">
        <v>2</v>
      </c>
    </row>
    <row r="54" spans="9:11" x14ac:dyDescent="0.25">
      <c r="I54" s="399">
        <v>46.9</v>
      </c>
      <c r="K54">
        <v>2</v>
      </c>
    </row>
    <row r="55" spans="9:11" x14ac:dyDescent="0.25">
      <c r="I55" s="399">
        <v>53.6</v>
      </c>
      <c r="K55">
        <v>2</v>
      </c>
    </row>
    <row r="56" spans="9:11" x14ac:dyDescent="0.25">
      <c r="I56" s="399">
        <v>60.300000000000004</v>
      </c>
      <c r="K56">
        <v>2</v>
      </c>
    </row>
    <row r="57" spans="9:11" x14ac:dyDescent="0.25">
      <c r="I57" s="399">
        <v>73.7</v>
      </c>
      <c r="K57">
        <v>2</v>
      </c>
    </row>
    <row r="58" spans="9:11" x14ac:dyDescent="0.25">
      <c r="I58" s="399">
        <v>67</v>
      </c>
      <c r="K58">
        <v>2</v>
      </c>
    </row>
    <row r="59" spans="9:11" x14ac:dyDescent="0.25">
      <c r="I59" s="399">
        <v>53.6</v>
      </c>
      <c r="K59">
        <v>2</v>
      </c>
    </row>
    <row r="60" spans="9:11" x14ac:dyDescent="0.25">
      <c r="I60" s="399">
        <v>73.7</v>
      </c>
      <c r="K60">
        <v>2</v>
      </c>
    </row>
  </sheetData>
  <mergeCells count="18">
    <mergeCell ref="AA5:AF5"/>
    <mergeCell ref="AA7:AA8"/>
    <mergeCell ref="N5:X5"/>
    <mergeCell ref="N6:O8"/>
    <mergeCell ref="P6:Q6"/>
    <mergeCell ref="R6:X6"/>
    <mergeCell ref="P7:P8"/>
    <mergeCell ref="Q7:Q8"/>
    <mergeCell ref="R7:R8"/>
    <mergeCell ref="S7:S8"/>
    <mergeCell ref="T7:T8"/>
    <mergeCell ref="U7:U8"/>
    <mergeCell ref="V7:V8"/>
    <mergeCell ref="W7:X7"/>
    <mergeCell ref="N9:N10"/>
    <mergeCell ref="B3:B4"/>
    <mergeCell ref="C3:D3"/>
    <mergeCell ref="E3:F3"/>
  </mergeCells>
  <pageMargins left="0.7" right="0.7" top="0.75" bottom="0.75" header="0.3" footer="0.3"/>
  <pageSetup paperSize="285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A7A6A-FC1B-43A5-A88E-E3E73CEACE73}">
  <dimension ref="A1:AZ100"/>
  <sheetViews>
    <sheetView topLeftCell="AJ1" workbookViewId="0">
      <selection activeCell="AK4" sqref="AK4:AL52"/>
    </sheetView>
  </sheetViews>
  <sheetFormatPr defaultColWidth="14.42578125" defaultRowHeight="15" x14ac:dyDescent="0.25"/>
  <cols>
    <col min="1" max="1" width="11.7109375" customWidth="1"/>
    <col min="2" max="16" width="4.7109375" customWidth="1"/>
    <col min="17" max="17" width="9.7109375" style="258" customWidth="1"/>
    <col min="18" max="32" width="4.7109375" customWidth="1"/>
    <col min="33" max="33" width="9.5703125" style="258" customWidth="1"/>
    <col min="34" max="35" width="4.140625" customWidth="1"/>
    <col min="36" max="36" width="5.42578125" customWidth="1"/>
    <col min="37" max="37" width="9" customWidth="1"/>
    <col min="38" max="39" width="9.140625" customWidth="1"/>
    <col min="40" max="40" width="7.85546875" customWidth="1"/>
    <col min="41" max="41" width="6" customWidth="1"/>
  </cols>
  <sheetData>
    <row r="1" spans="1:52" ht="40.5" customHeight="1" x14ac:dyDescent="0.25">
      <c r="A1" s="537" t="s">
        <v>257</v>
      </c>
      <c r="B1" s="536" t="s">
        <v>278</v>
      </c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261"/>
      <c r="R1" s="536" t="s">
        <v>278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261"/>
    </row>
    <row r="2" spans="1:52" s="257" customFormat="1" ht="18" customHeight="1" x14ac:dyDescent="0.25">
      <c r="A2" s="538"/>
      <c r="B2" s="264">
        <v>1</v>
      </c>
      <c r="C2" s="264">
        <v>2</v>
      </c>
      <c r="D2" s="264">
        <v>3</v>
      </c>
      <c r="E2" s="264">
        <v>4</v>
      </c>
      <c r="F2" s="264">
        <v>5</v>
      </c>
      <c r="G2" s="264">
        <v>6</v>
      </c>
      <c r="H2" s="264">
        <v>7</v>
      </c>
      <c r="I2" s="264">
        <v>8</v>
      </c>
      <c r="J2" s="264">
        <v>9</v>
      </c>
      <c r="K2" s="264">
        <v>10</v>
      </c>
      <c r="L2" s="264">
        <v>11</v>
      </c>
      <c r="M2" s="264">
        <v>12</v>
      </c>
      <c r="N2" s="264">
        <v>13</v>
      </c>
      <c r="O2" s="264">
        <v>14</v>
      </c>
      <c r="P2" s="264">
        <v>15</v>
      </c>
      <c r="Q2" s="259" t="s">
        <v>255</v>
      </c>
      <c r="R2" s="265">
        <v>1</v>
      </c>
      <c r="S2" s="265">
        <v>2</v>
      </c>
      <c r="T2" s="265">
        <v>3</v>
      </c>
      <c r="U2" s="265">
        <v>4</v>
      </c>
      <c r="V2" s="265">
        <v>5</v>
      </c>
      <c r="W2" s="265">
        <v>6</v>
      </c>
      <c r="X2" s="265">
        <v>7</v>
      </c>
      <c r="Y2" s="265">
        <v>8</v>
      </c>
      <c r="Z2" s="265">
        <v>9</v>
      </c>
      <c r="AA2" s="265">
        <v>10</v>
      </c>
      <c r="AB2" s="265">
        <v>11</v>
      </c>
      <c r="AC2" s="265">
        <v>12</v>
      </c>
      <c r="AD2" s="265">
        <v>13</v>
      </c>
      <c r="AE2" s="265">
        <v>14</v>
      </c>
      <c r="AF2" s="265">
        <v>15</v>
      </c>
      <c r="AG2" s="260" t="s">
        <v>256</v>
      </c>
    </row>
    <row r="3" spans="1:52" s="257" customFormat="1" ht="6" customHeight="1" x14ac:dyDescent="0.25">
      <c r="A3" s="393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59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0"/>
    </row>
    <row r="4" spans="1:52" ht="21" customHeight="1" x14ac:dyDescent="0.25">
      <c r="A4" s="266" t="s">
        <v>203</v>
      </c>
      <c r="B4" s="262">
        <v>5</v>
      </c>
      <c r="C4" s="262">
        <v>5</v>
      </c>
      <c r="D4" s="262">
        <v>5</v>
      </c>
      <c r="E4" s="262">
        <v>5</v>
      </c>
      <c r="F4" s="262">
        <v>4</v>
      </c>
      <c r="G4" s="262">
        <v>5</v>
      </c>
      <c r="H4" s="262">
        <v>5</v>
      </c>
      <c r="I4" s="262">
        <v>5</v>
      </c>
      <c r="J4" s="262">
        <v>5</v>
      </c>
      <c r="K4" s="262">
        <v>5</v>
      </c>
      <c r="L4" s="262">
        <v>5</v>
      </c>
      <c r="M4" s="262">
        <v>5</v>
      </c>
      <c r="N4" s="262">
        <v>5</v>
      </c>
      <c r="O4" s="262">
        <v>5</v>
      </c>
      <c r="P4" s="262">
        <v>5</v>
      </c>
      <c r="Q4" s="263">
        <f t="shared" ref="Q4:Q51" si="0">SUM(B4:P4)</f>
        <v>74</v>
      </c>
      <c r="R4" s="262">
        <v>5</v>
      </c>
      <c r="S4" s="262">
        <v>5</v>
      </c>
      <c r="T4" s="262">
        <v>5</v>
      </c>
      <c r="U4" s="262">
        <v>5</v>
      </c>
      <c r="V4" s="262">
        <v>5</v>
      </c>
      <c r="W4" s="262">
        <v>5</v>
      </c>
      <c r="X4" s="262">
        <v>5</v>
      </c>
      <c r="Y4" s="262">
        <v>4</v>
      </c>
      <c r="Z4" s="262">
        <v>4</v>
      </c>
      <c r="AA4" s="262">
        <v>5</v>
      </c>
      <c r="AB4" s="262">
        <v>5</v>
      </c>
      <c r="AC4" s="262">
        <v>5</v>
      </c>
      <c r="AD4" s="262">
        <v>5</v>
      </c>
      <c r="AE4" s="262">
        <v>4</v>
      </c>
      <c r="AF4" s="262">
        <v>5</v>
      </c>
      <c r="AG4" s="261">
        <f t="shared" ref="AG4:AG51" si="1">SUM(R4:AF4)</f>
        <v>72</v>
      </c>
      <c r="AK4" s="394" t="s">
        <v>491</v>
      </c>
      <c r="AL4" s="394" t="s">
        <v>492</v>
      </c>
      <c r="AM4" s="394" t="s">
        <v>553</v>
      </c>
      <c r="AN4" s="394" t="s">
        <v>554</v>
      </c>
      <c r="AP4" s="394" t="s">
        <v>555</v>
      </c>
      <c r="AQ4" s="400" t="s">
        <v>49</v>
      </c>
      <c r="AT4" s="714" t="s">
        <v>54</v>
      </c>
      <c r="AU4" s="714"/>
      <c r="AV4" s="714"/>
      <c r="AW4" s="714"/>
      <c r="AX4" s="714"/>
      <c r="AY4" s="714"/>
      <c r="AZ4" s="446"/>
    </row>
    <row r="5" spans="1:52" ht="21" customHeight="1" x14ac:dyDescent="0.25">
      <c r="A5" s="266" t="s">
        <v>204</v>
      </c>
      <c r="B5" s="262">
        <v>5</v>
      </c>
      <c r="C5" s="262">
        <v>5</v>
      </c>
      <c r="D5" s="262">
        <v>5</v>
      </c>
      <c r="E5" s="262">
        <v>5</v>
      </c>
      <c r="F5" s="262">
        <v>5</v>
      </c>
      <c r="G5" s="262">
        <v>5</v>
      </c>
      <c r="H5" s="262">
        <v>5</v>
      </c>
      <c r="I5" s="262">
        <v>2</v>
      </c>
      <c r="J5" s="262">
        <v>5</v>
      </c>
      <c r="K5" s="262">
        <v>4</v>
      </c>
      <c r="L5" s="262">
        <v>3</v>
      </c>
      <c r="M5" s="262">
        <v>5</v>
      </c>
      <c r="N5" s="262">
        <v>5</v>
      </c>
      <c r="O5" s="262">
        <v>4</v>
      </c>
      <c r="P5" s="262">
        <v>4</v>
      </c>
      <c r="Q5" s="263">
        <f t="shared" si="0"/>
        <v>67</v>
      </c>
      <c r="R5" s="262">
        <v>5</v>
      </c>
      <c r="S5" s="262">
        <v>4</v>
      </c>
      <c r="T5" s="262">
        <v>4</v>
      </c>
      <c r="U5" s="262">
        <v>4</v>
      </c>
      <c r="V5" s="262">
        <v>4</v>
      </c>
      <c r="W5" s="262">
        <v>4</v>
      </c>
      <c r="X5" s="262">
        <v>4</v>
      </c>
      <c r="Y5" s="262">
        <v>4</v>
      </c>
      <c r="Z5" s="262">
        <v>4</v>
      </c>
      <c r="AA5" s="262">
        <v>4</v>
      </c>
      <c r="AB5" s="262">
        <v>5</v>
      </c>
      <c r="AC5" s="262">
        <v>4</v>
      </c>
      <c r="AD5" s="262">
        <v>4</v>
      </c>
      <c r="AE5" s="262">
        <v>4</v>
      </c>
      <c r="AF5" s="262">
        <v>4</v>
      </c>
      <c r="AG5" s="261">
        <f t="shared" si="1"/>
        <v>62</v>
      </c>
      <c r="AJ5" s="394">
        <v>1</v>
      </c>
      <c r="AK5">
        <v>74</v>
      </c>
      <c r="AL5">
        <v>72</v>
      </c>
      <c r="AM5">
        <v>1</v>
      </c>
      <c r="AN5">
        <v>2</v>
      </c>
      <c r="AP5">
        <v>74</v>
      </c>
      <c r="AQ5">
        <v>1</v>
      </c>
      <c r="AT5" s="715" t="s">
        <v>53</v>
      </c>
      <c r="AU5" s="715"/>
      <c r="AV5" s="447" t="s">
        <v>55</v>
      </c>
      <c r="AW5" s="448" t="s">
        <v>56</v>
      </c>
      <c r="AX5" s="448" t="s">
        <v>57</v>
      </c>
      <c r="AY5" s="449" t="s">
        <v>58</v>
      </c>
      <c r="AZ5" s="446"/>
    </row>
    <row r="6" spans="1:52" ht="21" customHeight="1" x14ac:dyDescent="0.25">
      <c r="A6" s="266" t="s">
        <v>205</v>
      </c>
      <c r="B6" s="262">
        <v>5</v>
      </c>
      <c r="C6" s="262">
        <v>5</v>
      </c>
      <c r="D6" s="262">
        <v>4</v>
      </c>
      <c r="E6" s="262">
        <v>5</v>
      </c>
      <c r="F6" s="262">
        <v>5</v>
      </c>
      <c r="G6" s="262">
        <v>5</v>
      </c>
      <c r="H6" s="262">
        <v>5</v>
      </c>
      <c r="I6" s="262">
        <v>5</v>
      </c>
      <c r="J6" s="262">
        <v>5</v>
      </c>
      <c r="K6" s="262">
        <v>5</v>
      </c>
      <c r="L6" s="262">
        <v>5</v>
      </c>
      <c r="M6" s="262">
        <v>5</v>
      </c>
      <c r="N6" s="262">
        <v>5</v>
      </c>
      <c r="O6" s="262">
        <v>5</v>
      </c>
      <c r="P6" s="262">
        <v>5</v>
      </c>
      <c r="Q6" s="263">
        <f t="shared" si="0"/>
        <v>74</v>
      </c>
      <c r="R6" s="262">
        <v>5</v>
      </c>
      <c r="S6" s="262">
        <v>5</v>
      </c>
      <c r="T6" s="262">
        <v>4</v>
      </c>
      <c r="U6" s="262">
        <v>4</v>
      </c>
      <c r="V6" s="262">
        <v>5</v>
      </c>
      <c r="W6" s="262">
        <v>5</v>
      </c>
      <c r="X6" s="262">
        <v>5</v>
      </c>
      <c r="Y6" s="262">
        <v>5</v>
      </c>
      <c r="Z6" s="262">
        <v>5</v>
      </c>
      <c r="AA6" s="262">
        <v>5</v>
      </c>
      <c r="AB6" s="262">
        <v>5</v>
      </c>
      <c r="AC6" s="262">
        <v>5</v>
      </c>
      <c r="AD6" s="262">
        <v>5</v>
      </c>
      <c r="AE6" s="262">
        <v>5</v>
      </c>
      <c r="AF6" s="262">
        <v>5</v>
      </c>
      <c r="AG6" s="261">
        <f t="shared" si="1"/>
        <v>73</v>
      </c>
      <c r="AJ6" s="394">
        <v>2</v>
      </c>
      <c r="AK6">
        <v>67</v>
      </c>
      <c r="AL6">
        <v>62</v>
      </c>
      <c r="AM6">
        <v>1</v>
      </c>
      <c r="AN6">
        <v>2</v>
      </c>
      <c r="AP6">
        <v>67</v>
      </c>
      <c r="AQ6">
        <v>1</v>
      </c>
      <c r="AT6" s="711" t="s">
        <v>556</v>
      </c>
      <c r="AU6" s="450" t="s">
        <v>59</v>
      </c>
      <c r="AV6" s="451">
        <v>2.2400969708381413</v>
      </c>
      <c r="AW6" s="452">
        <v>1</v>
      </c>
      <c r="AX6" s="452">
        <v>94</v>
      </c>
      <c r="AY6" s="453">
        <v>0.13782278834620934</v>
      </c>
      <c r="AZ6" s="446"/>
    </row>
    <row r="7" spans="1:52" ht="21" customHeight="1" x14ac:dyDescent="0.25">
      <c r="A7" s="266" t="s">
        <v>206</v>
      </c>
      <c r="B7" s="262">
        <v>5</v>
      </c>
      <c r="C7" s="262">
        <v>4</v>
      </c>
      <c r="D7" s="262">
        <v>4</v>
      </c>
      <c r="E7" s="262">
        <v>4</v>
      </c>
      <c r="F7" s="262">
        <v>5</v>
      </c>
      <c r="G7" s="262">
        <v>5</v>
      </c>
      <c r="H7" s="262">
        <v>5</v>
      </c>
      <c r="I7" s="262">
        <v>5</v>
      </c>
      <c r="J7" s="262">
        <v>5</v>
      </c>
      <c r="K7" s="262">
        <v>5</v>
      </c>
      <c r="L7" s="262">
        <v>4</v>
      </c>
      <c r="M7" s="262">
        <v>5</v>
      </c>
      <c r="N7" s="262">
        <v>5</v>
      </c>
      <c r="O7" s="262">
        <v>5</v>
      </c>
      <c r="P7" s="262">
        <v>5</v>
      </c>
      <c r="Q7" s="263">
        <f t="shared" si="0"/>
        <v>71</v>
      </c>
      <c r="R7" s="262">
        <v>5</v>
      </c>
      <c r="S7" s="262">
        <v>5</v>
      </c>
      <c r="T7" s="262">
        <v>5</v>
      </c>
      <c r="U7" s="262">
        <v>5</v>
      </c>
      <c r="V7" s="262">
        <v>5</v>
      </c>
      <c r="W7" s="262">
        <v>5</v>
      </c>
      <c r="X7" s="262">
        <v>5</v>
      </c>
      <c r="Y7" s="262">
        <v>3</v>
      </c>
      <c r="Z7" s="262">
        <v>5</v>
      </c>
      <c r="AA7" s="262">
        <v>5</v>
      </c>
      <c r="AB7" s="262">
        <v>5</v>
      </c>
      <c r="AC7" s="262">
        <v>4</v>
      </c>
      <c r="AD7" s="262">
        <v>4</v>
      </c>
      <c r="AE7" s="262">
        <v>5</v>
      </c>
      <c r="AF7" s="262">
        <v>4</v>
      </c>
      <c r="AG7" s="261">
        <f t="shared" si="1"/>
        <v>70</v>
      </c>
      <c r="AJ7" s="394">
        <v>3</v>
      </c>
      <c r="AK7">
        <v>74</v>
      </c>
      <c r="AL7">
        <v>73</v>
      </c>
      <c r="AM7">
        <v>1</v>
      </c>
      <c r="AN7">
        <v>2</v>
      </c>
      <c r="AP7">
        <v>74</v>
      </c>
      <c r="AQ7">
        <v>1</v>
      </c>
      <c r="AT7" s="712"/>
      <c r="AU7" s="454" t="s">
        <v>60</v>
      </c>
      <c r="AV7" s="455">
        <v>2.2904652233993557</v>
      </c>
      <c r="AW7" s="456">
        <v>1</v>
      </c>
      <c r="AX7" s="456">
        <v>94</v>
      </c>
      <c r="AY7" s="457">
        <v>0.13352601848066312</v>
      </c>
      <c r="AZ7" s="446"/>
    </row>
    <row r="8" spans="1:52" ht="21" customHeight="1" x14ac:dyDescent="0.25">
      <c r="A8" s="266" t="s">
        <v>207</v>
      </c>
      <c r="B8" s="262">
        <v>4</v>
      </c>
      <c r="C8" s="262">
        <v>4</v>
      </c>
      <c r="D8" s="262">
        <v>3</v>
      </c>
      <c r="E8" s="262">
        <v>5</v>
      </c>
      <c r="F8" s="262">
        <v>5</v>
      </c>
      <c r="G8" s="262">
        <v>5</v>
      </c>
      <c r="H8" s="262">
        <v>5</v>
      </c>
      <c r="I8" s="262">
        <v>5</v>
      </c>
      <c r="J8" s="262">
        <v>5</v>
      </c>
      <c r="K8" s="262">
        <v>5</v>
      </c>
      <c r="L8" s="262">
        <v>5</v>
      </c>
      <c r="M8" s="262">
        <v>5</v>
      </c>
      <c r="N8" s="262">
        <v>5</v>
      </c>
      <c r="O8" s="262">
        <v>5</v>
      </c>
      <c r="P8" s="262">
        <v>5</v>
      </c>
      <c r="Q8" s="263">
        <f t="shared" si="0"/>
        <v>71</v>
      </c>
      <c r="R8" s="262">
        <v>5</v>
      </c>
      <c r="S8" s="262">
        <v>3</v>
      </c>
      <c r="T8" s="262">
        <v>5</v>
      </c>
      <c r="U8" s="262">
        <v>5</v>
      </c>
      <c r="V8" s="262">
        <v>5</v>
      </c>
      <c r="W8" s="262">
        <v>5</v>
      </c>
      <c r="X8" s="262">
        <v>5</v>
      </c>
      <c r="Y8" s="262">
        <v>3</v>
      </c>
      <c r="Z8" s="262">
        <v>5</v>
      </c>
      <c r="AA8" s="262">
        <v>4</v>
      </c>
      <c r="AB8" s="262">
        <v>5</v>
      </c>
      <c r="AC8" s="262">
        <v>5</v>
      </c>
      <c r="AD8" s="262">
        <v>5</v>
      </c>
      <c r="AE8" s="262">
        <v>5</v>
      </c>
      <c r="AF8" s="262">
        <v>5</v>
      </c>
      <c r="AG8" s="261">
        <f t="shared" si="1"/>
        <v>70</v>
      </c>
      <c r="AJ8" s="394">
        <v>4</v>
      </c>
      <c r="AK8">
        <v>71</v>
      </c>
      <c r="AL8">
        <v>70</v>
      </c>
      <c r="AM8">
        <v>1</v>
      </c>
      <c r="AN8">
        <v>2</v>
      </c>
      <c r="AP8">
        <v>71</v>
      </c>
      <c r="AQ8">
        <v>1</v>
      </c>
      <c r="AT8" s="712"/>
      <c r="AU8" s="454" t="s">
        <v>61</v>
      </c>
      <c r="AV8" s="455">
        <v>2.2904652233993557</v>
      </c>
      <c r="AW8" s="456">
        <v>1</v>
      </c>
      <c r="AX8" s="458">
        <v>78.319904585353143</v>
      </c>
      <c r="AY8" s="457">
        <v>0.13419604777639196</v>
      </c>
      <c r="AZ8" s="446"/>
    </row>
    <row r="9" spans="1:52" ht="21" customHeight="1" x14ac:dyDescent="0.25">
      <c r="A9" s="266" t="s">
        <v>208</v>
      </c>
      <c r="B9" s="262">
        <v>4</v>
      </c>
      <c r="C9" s="262">
        <v>5</v>
      </c>
      <c r="D9" s="262">
        <v>4</v>
      </c>
      <c r="E9" s="262">
        <v>5</v>
      </c>
      <c r="F9" s="262">
        <v>4</v>
      </c>
      <c r="G9" s="262">
        <v>5</v>
      </c>
      <c r="H9" s="262">
        <v>4</v>
      </c>
      <c r="I9" s="262">
        <v>5</v>
      </c>
      <c r="J9" s="262">
        <v>4</v>
      </c>
      <c r="K9" s="262">
        <v>5</v>
      </c>
      <c r="L9" s="262">
        <v>4</v>
      </c>
      <c r="M9" s="262">
        <v>4</v>
      </c>
      <c r="N9" s="262">
        <v>4</v>
      </c>
      <c r="O9" s="262">
        <v>4</v>
      </c>
      <c r="P9" s="262">
        <v>4</v>
      </c>
      <c r="Q9" s="263">
        <f t="shared" si="0"/>
        <v>65</v>
      </c>
      <c r="R9" s="262">
        <v>5</v>
      </c>
      <c r="S9" s="262">
        <v>4</v>
      </c>
      <c r="T9" s="262">
        <v>5</v>
      </c>
      <c r="U9" s="262">
        <v>4</v>
      </c>
      <c r="V9" s="262">
        <v>4</v>
      </c>
      <c r="W9" s="262">
        <v>4</v>
      </c>
      <c r="X9" s="262">
        <v>4</v>
      </c>
      <c r="Y9" s="262">
        <v>4</v>
      </c>
      <c r="Z9" s="262">
        <v>4</v>
      </c>
      <c r="AA9" s="262">
        <v>5</v>
      </c>
      <c r="AB9" s="262">
        <v>5</v>
      </c>
      <c r="AC9" s="262">
        <v>5</v>
      </c>
      <c r="AD9" s="262">
        <v>5</v>
      </c>
      <c r="AE9" s="262">
        <v>4</v>
      </c>
      <c r="AF9" s="262">
        <v>4</v>
      </c>
      <c r="AG9" s="261">
        <f t="shared" si="1"/>
        <v>66</v>
      </c>
      <c r="AJ9" s="394">
        <v>5</v>
      </c>
      <c r="AK9">
        <v>71</v>
      </c>
      <c r="AL9">
        <v>70</v>
      </c>
      <c r="AM9">
        <v>1</v>
      </c>
      <c r="AN9">
        <v>2</v>
      </c>
      <c r="AP9">
        <v>71</v>
      </c>
      <c r="AQ9">
        <v>1</v>
      </c>
      <c r="AT9" s="713"/>
      <c r="AU9" s="459" t="s">
        <v>62</v>
      </c>
      <c r="AV9" s="460">
        <v>2.3303963428059018</v>
      </c>
      <c r="AW9" s="461">
        <v>1</v>
      </c>
      <c r="AX9" s="461">
        <v>94</v>
      </c>
      <c r="AY9" s="462">
        <v>0.13022743468013293</v>
      </c>
      <c r="AZ9" s="446"/>
    </row>
    <row r="10" spans="1:52" ht="21" customHeight="1" x14ac:dyDescent="0.25">
      <c r="A10" s="266" t="s">
        <v>209</v>
      </c>
      <c r="B10" s="262">
        <v>5</v>
      </c>
      <c r="C10" s="262">
        <v>3</v>
      </c>
      <c r="D10" s="262">
        <v>4</v>
      </c>
      <c r="E10" s="262">
        <v>5</v>
      </c>
      <c r="F10" s="262">
        <v>5</v>
      </c>
      <c r="G10" s="262">
        <v>5</v>
      </c>
      <c r="H10" s="262">
        <v>4</v>
      </c>
      <c r="I10" s="262">
        <v>4</v>
      </c>
      <c r="J10" s="262">
        <v>4</v>
      </c>
      <c r="K10" s="262">
        <v>4</v>
      </c>
      <c r="L10" s="262">
        <v>5</v>
      </c>
      <c r="M10" s="262">
        <v>5</v>
      </c>
      <c r="N10" s="262">
        <v>5</v>
      </c>
      <c r="O10" s="262">
        <v>4</v>
      </c>
      <c r="P10" s="262">
        <v>4</v>
      </c>
      <c r="Q10" s="263">
        <f t="shared" si="0"/>
        <v>66</v>
      </c>
      <c r="R10" s="262">
        <v>4</v>
      </c>
      <c r="S10" s="262">
        <v>4</v>
      </c>
      <c r="T10" s="262">
        <v>5</v>
      </c>
      <c r="U10" s="262">
        <v>4</v>
      </c>
      <c r="V10" s="262">
        <v>4</v>
      </c>
      <c r="W10" s="262">
        <v>5</v>
      </c>
      <c r="X10" s="262">
        <v>5</v>
      </c>
      <c r="Y10" s="262">
        <v>4</v>
      </c>
      <c r="Z10" s="262">
        <v>4</v>
      </c>
      <c r="AA10" s="262">
        <v>5</v>
      </c>
      <c r="AB10" s="262">
        <v>4</v>
      </c>
      <c r="AC10" s="262">
        <v>4</v>
      </c>
      <c r="AD10" s="262">
        <v>5</v>
      </c>
      <c r="AE10" s="262">
        <v>4</v>
      </c>
      <c r="AF10" s="262">
        <v>5</v>
      </c>
      <c r="AG10" s="261">
        <f t="shared" si="1"/>
        <v>66</v>
      </c>
      <c r="AJ10" s="394">
        <v>6</v>
      </c>
      <c r="AK10">
        <v>65</v>
      </c>
      <c r="AL10">
        <v>66</v>
      </c>
      <c r="AM10">
        <v>1</v>
      </c>
      <c r="AN10">
        <v>2</v>
      </c>
      <c r="AP10">
        <v>65</v>
      </c>
      <c r="AQ10">
        <v>1</v>
      </c>
    </row>
    <row r="11" spans="1:52" ht="21" customHeight="1" x14ac:dyDescent="0.25">
      <c r="A11" s="266" t="s">
        <v>210</v>
      </c>
      <c r="B11" s="262">
        <v>5</v>
      </c>
      <c r="C11" s="262">
        <v>4</v>
      </c>
      <c r="D11" s="262">
        <v>4</v>
      </c>
      <c r="E11" s="262">
        <v>4</v>
      </c>
      <c r="F11" s="262">
        <v>4</v>
      </c>
      <c r="G11" s="262">
        <v>5</v>
      </c>
      <c r="H11" s="262">
        <v>4</v>
      </c>
      <c r="I11" s="262">
        <v>4</v>
      </c>
      <c r="J11" s="262">
        <v>5</v>
      </c>
      <c r="K11" s="262">
        <v>4</v>
      </c>
      <c r="L11" s="262">
        <v>4</v>
      </c>
      <c r="M11" s="262">
        <v>4</v>
      </c>
      <c r="N11" s="262">
        <v>4</v>
      </c>
      <c r="O11" s="262">
        <v>4</v>
      </c>
      <c r="P11" s="262">
        <v>4</v>
      </c>
      <c r="Q11" s="263">
        <f t="shared" si="0"/>
        <v>63</v>
      </c>
      <c r="R11" s="262">
        <v>5</v>
      </c>
      <c r="S11" s="262">
        <v>4</v>
      </c>
      <c r="T11" s="262">
        <v>5</v>
      </c>
      <c r="U11" s="262">
        <v>4</v>
      </c>
      <c r="V11" s="262">
        <v>5</v>
      </c>
      <c r="W11" s="262">
        <v>4</v>
      </c>
      <c r="X11" s="262">
        <v>5</v>
      </c>
      <c r="Y11" s="262">
        <v>5</v>
      </c>
      <c r="Z11" s="262">
        <v>4</v>
      </c>
      <c r="AA11" s="262">
        <v>4</v>
      </c>
      <c r="AB11" s="262">
        <v>4</v>
      </c>
      <c r="AC11" s="262">
        <v>4</v>
      </c>
      <c r="AD11" s="262">
        <v>5</v>
      </c>
      <c r="AE11" s="262">
        <v>5</v>
      </c>
      <c r="AF11" s="262">
        <v>4</v>
      </c>
      <c r="AG11" s="261">
        <f t="shared" si="1"/>
        <v>67</v>
      </c>
      <c r="AJ11" s="394">
        <v>7</v>
      </c>
      <c r="AK11">
        <v>66</v>
      </c>
      <c r="AL11">
        <v>66</v>
      </c>
      <c r="AM11">
        <v>1</v>
      </c>
      <c r="AN11">
        <v>2</v>
      </c>
      <c r="AP11">
        <v>66</v>
      </c>
      <c r="AQ11">
        <v>1</v>
      </c>
    </row>
    <row r="12" spans="1:52" ht="21" customHeight="1" x14ac:dyDescent="0.25">
      <c r="A12" s="266" t="s">
        <v>211</v>
      </c>
      <c r="B12" s="262">
        <v>5</v>
      </c>
      <c r="C12" s="262">
        <v>5</v>
      </c>
      <c r="D12" s="262">
        <v>5</v>
      </c>
      <c r="E12" s="262">
        <v>5</v>
      </c>
      <c r="F12" s="262">
        <v>5</v>
      </c>
      <c r="G12" s="262">
        <v>5</v>
      </c>
      <c r="H12" s="262">
        <v>5</v>
      </c>
      <c r="I12" s="262">
        <v>5</v>
      </c>
      <c r="J12" s="262">
        <v>5</v>
      </c>
      <c r="K12" s="262">
        <v>5</v>
      </c>
      <c r="L12" s="262">
        <v>5</v>
      </c>
      <c r="M12" s="262">
        <v>5</v>
      </c>
      <c r="N12" s="262">
        <v>5</v>
      </c>
      <c r="O12" s="262">
        <v>5</v>
      </c>
      <c r="P12" s="262">
        <v>5</v>
      </c>
      <c r="Q12" s="263">
        <f t="shared" si="0"/>
        <v>75</v>
      </c>
      <c r="R12" s="262">
        <v>5</v>
      </c>
      <c r="S12" s="262">
        <v>5</v>
      </c>
      <c r="T12" s="262">
        <v>5</v>
      </c>
      <c r="U12" s="262">
        <v>5</v>
      </c>
      <c r="V12" s="262">
        <v>5</v>
      </c>
      <c r="W12" s="262">
        <v>5</v>
      </c>
      <c r="X12" s="262">
        <v>5</v>
      </c>
      <c r="Y12" s="262">
        <v>5</v>
      </c>
      <c r="Z12" s="262">
        <v>5</v>
      </c>
      <c r="AA12" s="262">
        <v>5</v>
      </c>
      <c r="AB12" s="262">
        <v>5</v>
      </c>
      <c r="AC12" s="262">
        <v>5</v>
      </c>
      <c r="AD12" s="262">
        <v>5</v>
      </c>
      <c r="AE12" s="262">
        <v>5</v>
      </c>
      <c r="AF12" s="262">
        <v>5</v>
      </c>
      <c r="AG12" s="261">
        <f t="shared" si="1"/>
        <v>75</v>
      </c>
      <c r="AJ12" s="394">
        <v>8</v>
      </c>
      <c r="AK12">
        <v>63</v>
      </c>
      <c r="AL12">
        <v>67</v>
      </c>
      <c r="AM12">
        <v>1</v>
      </c>
      <c r="AN12">
        <v>2</v>
      </c>
      <c r="AP12">
        <v>63</v>
      </c>
      <c r="AQ12">
        <v>1</v>
      </c>
    </row>
    <row r="13" spans="1:52" ht="21" customHeight="1" x14ac:dyDescent="0.25">
      <c r="A13" s="266" t="s">
        <v>212</v>
      </c>
      <c r="B13" s="262">
        <v>5</v>
      </c>
      <c r="C13" s="262">
        <v>4</v>
      </c>
      <c r="D13" s="262">
        <v>4</v>
      </c>
      <c r="E13" s="262">
        <v>5</v>
      </c>
      <c r="F13" s="262">
        <v>5</v>
      </c>
      <c r="G13" s="262">
        <v>5</v>
      </c>
      <c r="H13" s="262">
        <v>5</v>
      </c>
      <c r="I13" s="262">
        <v>5</v>
      </c>
      <c r="J13" s="262">
        <v>5</v>
      </c>
      <c r="K13" s="262">
        <v>5</v>
      </c>
      <c r="L13" s="262">
        <v>5</v>
      </c>
      <c r="M13" s="262">
        <v>5</v>
      </c>
      <c r="N13" s="262">
        <v>5</v>
      </c>
      <c r="O13" s="262">
        <v>4</v>
      </c>
      <c r="P13" s="262">
        <v>5</v>
      </c>
      <c r="Q13" s="263">
        <f t="shared" si="0"/>
        <v>72</v>
      </c>
      <c r="R13" s="262">
        <v>5</v>
      </c>
      <c r="S13" s="262">
        <v>5</v>
      </c>
      <c r="T13" s="262">
        <v>5</v>
      </c>
      <c r="U13" s="262">
        <v>5</v>
      </c>
      <c r="V13" s="262">
        <v>5</v>
      </c>
      <c r="W13" s="262">
        <v>5</v>
      </c>
      <c r="X13" s="262">
        <v>5</v>
      </c>
      <c r="Y13" s="262">
        <v>5</v>
      </c>
      <c r="Z13" s="262">
        <v>5</v>
      </c>
      <c r="AA13" s="262">
        <v>5</v>
      </c>
      <c r="AB13" s="262">
        <v>5</v>
      </c>
      <c r="AC13" s="262">
        <v>5</v>
      </c>
      <c r="AD13" s="262">
        <v>5</v>
      </c>
      <c r="AE13" s="262">
        <v>5</v>
      </c>
      <c r="AF13" s="262">
        <v>5</v>
      </c>
      <c r="AG13" s="261">
        <f t="shared" si="1"/>
        <v>75</v>
      </c>
      <c r="AJ13" s="394">
        <v>9</v>
      </c>
      <c r="AK13">
        <v>75</v>
      </c>
      <c r="AL13">
        <v>75</v>
      </c>
      <c r="AM13">
        <v>1</v>
      </c>
      <c r="AN13">
        <v>2</v>
      </c>
      <c r="AP13">
        <v>75</v>
      </c>
      <c r="AQ13">
        <v>1</v>
      </c>
    </row>
    <row r="14" spans="1:52" ht="21" customHeight="1" x14ac:dyDescent="0.25">
      <c r="A14" s="266" t="s">
        <v>213</v>
      </c>
      <c r="B14" s="262">
        <v>5</v>
      </c>
      <c r="C14" s="262">
        <v>5</v>
      </c>
      <c r="D14" s="262">
        <v>3</v>
      </c>
      <c r="E14" s="262">
        <v>5</v>
      </c>
      <c r="F14" s="262">
        <v>5</v>
      </c>
      <c r="G14" s="262">
        <v>5</v>
      </c>
      <c r="H14" s="262">
        <v>5</v>
      </c>
      <c r="I14" s="262">
        <v>5</v>
      </c>
      <c r="J14" s="262">
        <v>5</v>
      </c>
      <c r="K14" s="262">
        <v>5</v>
      </c>
      <c r="L14" s="262">
        <v>5</v>
      </c>
      <c r="M14" s="262">
        <v>5</v>
      </c>
      <c r="N14" s="262">
        <v>5</v>
      </c>
      <c r="O14" s="262">
        <v>5</v>
      </c>
      <c r="P14" s="262">
        <v>5</v>
      </c>
      <c r="Q14" s="263">
        <f t="shared" si="0"/>
        <v>73</v>
      </c>
      <c r="R14" s="262">
        <v>5</v>
      </c>
      <c r="S14" s="262">
        <v>5</v>
      </c>
      <c r="T14" s="262">
        <v>5</v>
      </c>
      <c r="U14" s="262">
        <v>5</v>
      </c>
      <c r="V14" s="262">
        <v>5</v>
      </c>
      <c r="W14" s="262">
        <v>5</v>
      </c>
      <c r="X14" s="262">
        <v>5</v>
      </c>
      <c r="Y14" s="262">
        <v>5</v>
      </c>
      <c r="Z14" s="262">
        <v>5</v>
      </c>
      <c r="AA14" s="262">
        <v>5</v>
      </c>
      <c r="AB14" s="262">
        <v>5</v>
      </c>
      <c r="AC14" s="262">
        <v>5</v>
      </c>
      <c r="AD14" s="262">
        <v>5</v>
      </c>
      <c r="AE14" s="262">
        <v>5</v>
      </c>
      <c r="AF14" s="262">
        <v>5</v>
      </c>
      <c r="AG14" s="261">
        <f t="shared" si="1"/>
        <v>75</v>
      </c>
      <c r="AJ14" s="394">
        <v>10</v>
      </c>
      <c r="AK14">
        <v>72</v>
      </c>
      <c r="AL14">
        <v>75</v>
      </c>
      <c r="AM14">
        <v>1</v>
      </c>
      <c r="AN14">
        <v>2</v>
      </c>
      <c r="AP14">
        <v>72</v>
      </c>
      <c r="AQ14">
        <v>1</v>
      </c>
    </row>
    <row r="15" spans="1:52" ht="21" customHeight="1" x14ac:dyDescent="0.25">
      <c r="A15" s="266" t="s">
        <v>214</v>
      </c>
      <c r="B15" s="262">
        <v>4</v>
      </c>
      <c r="C15" s="262">
        <v>4</v>
      </c>
      <c r="D15" s="262">
        <v>4</v>
      </c>
      <c r="E15" s="262">
        <v>5</v>
      </c>
      <c r="F15" s="262">
        <v>5</v>
      </c>
      <c r="G15" s="262">
        <v>5</v>
      </c>
      <c r="H15" s="262">
        <v>4</v>
      </c>
      <c r="I15" s="262">
        <v>5</v>
      </c>
      <c r="J15" s="262">
        <v>5</v>
      </c>
      <c r="K15" s="262">
        <v>5</v>
      </c>
      <c r="L15" s="262">
        <v>5</v>
      </c>
      <c r="M15" s="262">
        <v>4</v>
      </c>
      <c r="N15" s="262">
        <v>4</v>
      </c>
      <c r="O15" s="262">
        <v>5</v>
      </c>
      <c r="P15" s="262">
        <v>5</v>
      </c>
      <c r="Q15" s="263">
        <f t="shared" si="0"/>
        <v>69</v>
      </c>
      <c r="R15" s="262">
        <v>4</v>
      </c>
      <c r="S15" s="262">
        <v>4</v>
      </c>
      <c r="T15" s="262">
        <v>5</v>
      </c>
      <c r="U15" s="262">
        <v>4</v>
      </c>
      <c r="V15" s="262">
        <v>5</v>
      </c>
      <c r="W15" s="262">
        <v>4</v>
      </c>
      <c r="X15" s="262">
        <v>4</v>
      </c>
      <c r="Y15" s="262">
        <v>4</v>
      </c>
      <c r="Z15" s="262">
        <v>4</v>
      </c>
      <c r="AA15" s="262">
        <v>4</v>
      </c>
      <c r="AB15" s="262">
        <v>5</v>
      </c>
      <c r="AC15" s="262">
        <v>4</v>
      </c>
      <c r="AD15" s="262">
        <v>4</v>
      </c>
      <c r="AE15" s="262">
        <v>4</v>
      </c>
      <c r="AF15" s="262">
        <v>4</v>
      </c>
      <c r="AG15" s="261">
        <f t="shared" si="1"/>
        <v>63</v>
      </c>
      <c r="AJ15" s="394">
        <v>11</v>
      </c>
      <c r="AK15">
        <v>73</v>
      </c>
      <c r="AL15">
        <v>75</v>
      </c>
      <c r="AM15">
        <v>1</v>
      </c>
      <c r="AN15">
        <v>2</v>
      </c>
      <c r="AP15">
        <v>73</v>
      </c>
      <c r="AQ15">
        <v>1</v>
      </c>
    </row>
    <row r="16" spans="1:52" ht="21" customHeight="1" x14ac:dyDescent="0.25">
      <c r="A16" s="266" t="s">
        <v>215</v>
      </c>
      <c r="B16" s="262">
        <v>4</v>
      </c>
      <c r="C16" s="262">
        <v>4</v>
      </c>
      <c r="D16" s="262">
        <v>4</v>
      </c>
      <c r="E16" s="262">
        <v>4</v>
      </c>
      <c r="F16" s="262">
        <v>4</v>
      </c>
      <c r="G16" s="262">
        <v>4</v>
      </c>
      <c r="H16" s="262">
        <v>4</v>
      </c>
      <c r="I16" s="262">
        <v>4</v>
      </c>
      <c r="J16" s="262">
        <v>4</v>
      </c>
      <c r="K16" s="262">
        <v>4</v>
      </c>
      <c r="L16" s="262">
        <v>4</v>
      </c>
      <c r="M16" s="262">
        <v>4</v>
      </c>
      <c r="N16" s="262">
        <v>4</v>
      </c>
      <c r="O16" s="262">
        <v>4</v>
      </c>
      <c r="P16" s="262">
        <v>4</v>
      </c>
      <c r="Q16" s="263">
        <f t="shared" si="0"/>
        <v>60</v>
      </c>
      <c r="R16" s="262">
        <v>4</v>
      </c>
      <c r="S16" s="262">
        <v>4</v>
      </c>
      <c r="T16" s="262">
        <v>4</v>
      </c>
      <c r="U16" s="262">
        <v>4</v>
      </c>
      <c r="V16" s="262">
        <v>5</v>
      </c>
      <c r="W16" s="262">
        <v>4</v>
      </c>
      <c r="X16" s="262">
        <v>4</v>
      </c>
      <c r="Y16" s="262">
        <v>4</v>
      </c>
      <c r="Z16" s="262">
        <v>4</v>
      </c>
      <c r="AA16" s="262">
        <v>4</v>
      </c>
      <c r="AB16" s="262">
        <v>4</v>
      </c>
      <c r="AC16" s="262">
        <v>4</v>
      </c>
      <c r="AD16" s="262">
        <v>4</v>
      </c>
      <c r="AE16" s="262">
        <v>4</v>
      </c>
      <c r="AF16" s="262">
        <v>4</v>
      </c>
      <c r="AG16" s="261">
        <f t="shared" si="1"/>
        <v>61</v>
      </c>
      <c r="AJ16" s="394">
        <v>12</v>
      </c>
      <c r="AK16">
        <v>69</v>
      </c>
      <c r="AL16">
        <v>63</v>
      </c>
      <c r="AM16">
        <v>1</v>
      </c>
      <c r="AN16">
        <v>2</v>
      </c>
      <c r="AP16">
        <v>69</v>
      </c>
      <c r="AQ16">
        <v>1</v>
      </c>
    </row>
    <row r="17" spans="1:43" ht="21" customHeight="1" x14ac:dyDescent="0.25">
      <c r="A17" s="266" t="s">
        <v>216</v>
      </c>
      <c r="B17" s="262">
        <v>5</v>
      </c>
      <c r="C17" s="262">
        <v>4</v>
      </c>
      <c r="D17" s="262">
        <v>3</v>
      </c>
      <c r="E17" s="262">
        <v>3</v>
      </c>
      <c r="F17" s="262">
        <v>4</v>
      </c>
      <c r="G17" s="262">
        <v>4</v>
      </c>
      <c r="H17" s="262">
        <v>3</v>
      </c>
      <c r="I17" s="262">
        <v>3</v>
      </c>
      <c r="J17" s="262">
        <v>5</v>
      </c>
      <c r="K17" s="262">
        <v>4</v>
      </c>
      <c r="L17" s="262">
        <v>4</v>
      </c>
      <c r="M17" s="262">
        <v>3</v>
      </c>
      <c r="N17" s="262">
        <v>4</v>
      </c>
      <c r="O17" s="262">
        <v>3</v>
      </c>
      <c r="P17" s="262">
        <v>3</v>
      </c>
      <c r="Q17" s="263">
        <f t="shared" si="0"/>
        <v>55</v>
      </c>
      <c r="R17" s="262">
        <v>5</v>
      </c>
      <c r="S17" s="262">
        <v>4</v>
      </c>
      <c r="T17" s="262">
        <v>5</v>
      </c>
      <c r="U17" s="262">
        <v>2</v>
      </c>
      <c r="V17" s="262">
        <v>4</v>
      </c>
      <c r="W17" s="262">
        <v>3</v>
      </c>
      <c r="X17" s="262">
        <v>4</v>
      </c>
      <c r="Y17" s="262">
        <v>5</v>
      </c>
      <c r="Z17" s="262">
        <v>5</v>
      </c>
      <c r="AA17" s="262">
        <v>3</v>
      </c>
      <c r="AB17" s="262">
        <v>5</v>
      </c>
      <c r="AC17" s="262">
        <v>5</v>
      </c>
      <c r="AD17" s="262">
        <v>5</v>
      </c>
      <c r="AE17" s="262">
        <v>4</v>
      </c>
      <c r="AF17" s="262">
        <v>3</v>
      </c>
      <c r="AG17" s="261">
        <f t="shared" si="1"/>
        <v>62</v>
      </c>
      <c r="AJ17" s="394">
        <v>13</v>
      </c>
      <c r="AK17">
        <v>60</v>
      </c>
      <c r="AL17">
        <v>61</v>
      </c>
      <c r="AM17">
        <v>1</v>
      </c>
      <c r="AN17">
        <v>2</v>
      </c>
      <c r="AP17">
        <v>60</v>
      </c>
      <c r="AQ17">
        <v>1</v>
      </c>
    </row>
    <row r="18" spans="1:43" ht="21" customHeight="1" x14ac:dyDescent="0.25">
      <c r="A18" s="266" t="s">
        <v>217</v>
      </c>
      <c r="B18" s="262">
        <v>5</v>
      </c>
      <c r="C18" s="262">
        <v>4</v>
      </c>
      <c r="D18" s="262">
        <v>5</v>
      </c>
      <c r="E18" s="262">
        <v>5</v>
      </c>
      <c r="F18" s="262">
        <v>5</v>
      </c>
      <c r="G18" s="262">
        <v>5</v>
      </c>
      <c r="H18" s="262">
        <v>5</v>
      </c>
      <c r="I18" s="262">
        <v>4</v>
      </c>
      <c r="J18" s="262">
        <v>5</v>
      </c>
      <c r="K18" s="262">
        <v>5</v>
      </c>
      <c r="L18" s="262">
        <v>5</v>
      </c>
      <c r="M18" s="262">
        <v>5</v>
      </c>
      <c r="N18" s="262">
        <v>5</v>
      </c>
      <c r="O18" s="262">
        <v>5</v>
      </c>
      <c r="P18" s="262">
        <v>5</v>
      </c>
      <c r="Q18" s="263">
        <f t="shared" si="0"/>
        <v>73</v>
      </c>
      <c r="R18" s="262">
        <v>5</v>
      </c>
      <c r="S18" s="262">
        <v>5</v>
      </c>
      <c r="T18" s="262">
        <v>4</v>
      </c>
      <c r="U18" s="262">
        <v>4</v>
      </c>
      <c r="V18" s="262">
        <v>5</v>
      </c>
      <c r="W18" s="262">
        <v>5</v>
      </c>
      <c r="X18" s="262">
        <v>5</v>
      </c>
      <c r="Y18" s="262">
        <v>4</v>
      </c>
      <c r="Z18" s="262">
        <v>4</v>
      </c>
      <c r="AA18" s="262">
        <v>4</v>
      </c>
      <c r="AB18" s="262">
        <v>5</v>
      </c>
      <c r="AC18" s="262">
        <v>4</v>
      </c>
      <c r="AD18" s="262">
        <v>5</v>
      </c>
      <c r="AE18" s="262">
        <v>4</v>
      </c>
      <c r="AF18" s="262">
        <v>4</v>
      </c>
      <c r="AG18" s="261">
        <f t="shared" si="1"/>
        <v>67</v>
      </c>
      <c r="AJ18" s="394">
        <v>14</v>
      </c>
      <c r="AK18">
        <v>55</v>
      </c>
      <c r="AL18">
        <v>62</v>
      </c>
      <c r="AM18">
        <v>1</v>
      </c>
      <c r="AN18">
        <v>2</v>
      </c>
      <c r="AP18">
        <v>55</v>
      </c>
      <c r="AQ18">
        <v>1</v>
      </c>
    </row>
    <row r="19" spans="1:43" ht="21" customHeight="1" x14ac:dyDescent="0.25">
      <c r="A19" s="266" t="s">
        <v>218</v>
      </c>
      <c r="B19" s="262">
        <v>5</v>
      </c>
      <c r="C19" s="262">
        <v>4</v>
      </c>
      <c r="D19" s="262">
        <v>5</v>
      </c>
      <c r="E19" s="262">
        <v>5</v>
      </c>
      <c r="F19" s="262">
        <v>5</v>
      </c>
      <c r="G19" s="262">
        <v>5</v>
      </c>
      <c r="H19" s="262">
        <v>5</v>
      </c>
      <c r="I19" s="262">
        <v>5</v>
      </c>
      <c r="J19" s="262">
        <v>5</v>
      </c>
      <c r="K19" s="262">
        <v>5</v>
      </c>
      <c r="L19" s="262">
        <v>5</v>
      </c>
      <c r="M19" s="262">
        <v>5</v>
      </c>
      <c r="N19" s="262">
        <v>5</v>
      </c>
      <c r="O19" s="262">
        <v>5</v>
      </c>
      <c r="P19" s="262">
        <v>5</v>
      </c>
      <c r="Q19" s="263">
        <f t="shared" si="0"/>
        <v>74</v>
      </c>
      <c r="R19" s="262">
        <v>5</v>
      </c>
      <c r="S19" s="262">
        <v>5</v>
      </c>
      <c r="T19" s="262">
        <v>5</v>
      </c>
      <c r="U19" s="262">
        <v>5</v>
      </c>
      <c r="V19" s="262">
        <v>5</v>
      </c>
      <c r="W19" s="262">
        <v>5</v>
      </c>
      <c r="X19" s="262">
        <v>5</v>
      </c>
      <c r="Y19" s="262">
        <v>5</v>
      </c>
      <c r="Z19" s="262">
        <v>5</v>
      </c>
      <c r="AA19" s="262">
        <v>5</v>
      </c>
      <c r="AB19" s="262">
        <v>5</v>
      </c>
      <c r="AC19" s="262">
        <v>5</v>
      </c>
      <c r="AD19" s="262">
        <v>5</v>
      </c>
      <c r="AE19" s="262">
        <v>5</v>
      </c>
      <c r="AF19" s="262">
        <v>5</v>
      </c>
      <c r="AG19" s="261">
        <f t="shared" si="1"/>
        <v>75</v>
      </c>
      <c r="AJ19" s="394">
        <v>15</v>
      </c>
      <c r="AK19">
        <v>73</v>
      </c>
      <c r="AL19">
        <v>67</v>
      </c>
      <c r="AM19">
        <v>1</v>
      </c>
      <c r="AN19">
        <v>2</v>
      </c>
      <c r="AP19">
        <v>73</v>
      </c>
      <c r="AQ19">
        <v>1</v>
      </c>
    </row>
    <row r="20" spans="1:43" ht="21" customHeight="1" x14ac:dyDescent="0.25">
      <c r="A20" s="266" t="s">
        <v>219</v>
      </c>
      <c r="B20" s="262">
        <v>4</v>
      </c>
      <c r="C20" s="262">
        <v>5</v>
      </c>
      <c r="D20" s="262">
        <v>4</v>
      </c>
      <c r="E20" s="262">
        <v>4</v>
      </c>
      <c r="F20" s="262">
        <v>4</v>
      </c>
      <c r="G20" s="262">
        <v>5</v>
      </c>
      <c r="H20" s="262">
        <v>4</v>
      </c>
      <c r="I20" s="262">
        <v>4</v>
      </c>
      <c r="J20" s="262">
        <v>4</v>
      </c>
      <c r="K20" s="262">
        <v>4</v>
      </c>
      <c r="L20" s="262">
        <v>4</v>
      </c>
      <c r="M20" s="262">
        <v>4</v>
      </c>
      <c r="N20" s="262">
        <v>5</v>
      </c>
      <c r="O20" s="262">
        <v>4</v>
      </c>
      <c r="P20" s="262">
        <v>4</v>
      </c>
      <c r="Q20" s="263">
        <f t="shared" si="0"/>
        <v>63</v>
      </c>
      <c r="R20" s="262">
        <v>4</v>
      </c>
      <c r="S20" s="262">
        <v>5</v>
      </c>
      <c r="T20" s="262">
        <v>4</v>
      </c>
      <c r="U20" s="262">
        <v>4</v>
      </c>
      <c r="V20" s="262">
        <v>4</v>
      </c>
      <c r="W20" s="262">
        <v>4</v>
      </c>
      <c r="X20" s="262">
        <v>4</v>
      </c>
      <c r="Y20" s="262">
        <v>4</v>
      </c>
      <c r="Z20" s="262">
        <v>4</v>
      </c>
      <c r="AA20" s="262">
        <v>4</v>
      </c>
      <c r="AB20" s="262">
        <v>4</v>
      </c>
      <c r="AC20" s="262">
        <v>4</v>
      </c>
      <c r="AD20" s="262">
        <v>4</v>
      </c>
      <c r="AE20" s="262">
        <v>4</v>
      </c>
      <c r="AF20" s="262">
        <v>4</v>
      </c>
      <c r="AG20" s="261">
        <f t="shared" si="1"/>
        <v>61</v>
      </c>
      <c r="AJ20" s="394">
        <v>16</v>
      </c>
      <c r="AK20">
        <v>74</v>
      </c>
      <c r="AL20">
        <v>75</v>
      </c>
      <c r="AM20">
        <v>1</v>
      </c>
      <c r="AN20">
        <v>2</v>
      </c>
      <c r="AP20">
        <v>74</v>
      </c>
      <c r="AQ20">
        <v>1</v>
      </c>
    </row>
    <row r="21" spans="1:43" ht="21" customHeight="1" x14ac:dyDescent="0.25">
      <c r="A21" s="266" t="s">
        <v>220</v>
      </c>
      <c r="B21" s="262">
        <v>4</v>
      </c>
      <c r="C21" s="262">
        <v>5</v>
      </c>
      <c r="D21" s="262">
        <v>5</v>
      </c>
      <c r="E21" s="262">
        <v>4</v>
      </c>
      <c r="F21" s="262">
        <v>4</v>
      </c>
      <c r="G21" s="262">
        <v>4</v>
      </c>
      <c r="H21" s="262">
        <v>5</v>
      </c>
      <c r="I21" s="262">
        <v>5</v>
      </c>
      <c r="J21" s="262">
        <v>5</v>
      </c>
      <c r="K21" s="262">
        <v>4</v>
      </c>
      <c r="L21" s="262">
        <v>4</v>
      </c>
      <c r="M21" s="262">
        <v>3</v>
      </c>
      <c r="N21" s="262">
        <v>5</v>
      </c>
      <c r="O21" s="262">
        <v>5</v>
      </c>
      <c r="P21" s="262">
        <v>5</v>
      </c>
      <c r="Q21" s="263">
        <f t="shared" si="0"/>
        <v>67</v>
      </c>
      <c r="R21" s="262">
        <v>5</v>
      </c>
      <c r="S21" s="262">
        <v>5</v>
      </c>
      <c r="T21" s="262">
        <v>5</v>
      </c>
      <c r="U21" s="262">
        <v>5</v>
      </c>
      <c r="V21" s="262">
        <v>5</v>
      </c>
      <c r="W21" s="262">
        <v>5</v>
      </c>
      <c r="X21" s="262">
        <v>5</v>
      </c>
      <c r="Y21" s="262">
        <v>5</v>
      </c>
      <c r="Z21" s="262">
        <v>4</v>
      </c>
      <c r="AA21" s="262">
        <v>4</v>
      </c>
      <c r="AB21" s="262">
        <v>5</v>
      </c>
      <c r="AC21" s="262">
        <v>4</v>
      </c>
      <c r="AD21" s="262">
        <v>5</v>
      </c>
      <c r="AE21" s="262">
        <v>4</v>
      </c>
      <c r="AF21" s="262">
        <v>4</v>
      </c>
      <c r="AG21" s="261">
        <f t="shared" si="1"/>
        <v>70</v>
      </c>
      <c r="AJ21" s="394">
        <v>17</v>
      </c>
      <c r="AK21">
        <v>63</v>
      </c>
      <c r="AL21">
        <v>61</v>
      </c>
      <c r="AM21">
        <v>1</v>
      </c>
      <c r="AN21">
        <v>2</v>
      </c>
      <c r="AP21">
        <v>63</v>
      </c>
      <c r="AQ21">
        <v>1</v>
      </c>
    </row>
    <row r="22" spans="1:43" ht="21" customHeight="1" x14ac:dyDescent="0.25">
      <c r="A22" s="266" t="s">
        <v>221</v>
      </c>
      <c r="B22" s="262">
        <v>5</v>
      </c>
      <c r="C22" s="262">
        <v>2</v>
      </c>
      <c r="D22" s="262">
        <v>5</v>
      </c>
      <c r="E22" s="262">
        <v>4</v>
      </c>
      <c r="F22" s="262">
        <v>4</v>
      </c>
      <c r="G22" s="262">
        <v>5</v>
      </c>
      <c r="H22" s="262">
        <v>5</v>
      </c>
      <c r="I22" s="262">
        <v>4</v>
      </c>
      <c r="J22" s="262">
        <v>5</v>
      </c>
      <c r="K22" s="262">
        <v>5</v>
      </c>
      <c r="L22" s="262">
        <v>4</v>
      </c>
      <c r="M22" s="262">
        <v>5</v>
      </c>
      <c r="N22" s="262">
        <v>5</v>
      </c>
      <c r="O22" s="262">
        <v>5</v>
      </c>
      <c r="P22" s="262">
        <v>4</v>
      </c>
      <c r="Q22" s="263">
        <f t="shared" si="0"/>
        <v>67</v>
      </c>
      <c r="R22" s="262">
        <v>5</v>
      </c>
      <c r="S22" s="262">
        <v>4</v>
      </c>
      <c r="T22" s="262">
        <v>5</v>
      </c>
      <c r="U22" s="262">
        <v>4</v>
      </c>
      <c r="V22" s="262">
        <v>4</v>
      </c>
      <c r="W22" s="262">
        <v>5</v>
      </c>
      <c r="X22" s="262">
        <v>4</v>
      </c>
      <c r="Y22" s="262">
        <v>4</v>
      </c>
      <c r="Z22" s="262">
        <v>4</v>
      </c>
      <c r="AA22" s="262">
        <v>5</v>
      </c>
      <c r="AB22" s="262">
        <v>5</v>
      </c>
      <c r="AC22" s="262">
        <v>4</v>
      </c>
      <c r="AD22" s="262">
        <v>5</v>
      </c>
      <c r="AE22" s="262">
        <v>4</v>
      </c>
      <c r="AF22" s="262">
        <v>5</v>
      </c>
      <c r="AG22" s="261">
        <f t="shared" si="1"/>
        <v>67</v>
      </c>
      <c r="AJ22" s="394">
        <v>18</v>
      </c>
      <c r="AK22">
        <v>67</v>
      </c>
      <c r="AL22">
        <v>70</v>
      </c>
      <c r="AM22">
        <v>1</v>
      </c>
      <c r="AN22">
        <v>2</v>
      </c>
      <c r="AP22">
        <v>67</v>
      </c>
      <c r="AQ22">
        <v>1</v>
      </c>
    </row>
    <row r="23" spans="1:43" ht="21" customHeight="1" x14ac:dyDescent="0.25">
      <c r="A23" s="266" t="s">
        <v>222</v>
      </c>
      <c r="B23" s="262">
        <v>4</v>
      </c>
      <c r="C23" s="262">
        <v>4</v>
      </c>
      <c r="D23" s="262">
        <v>5</v>
      </c>
      <c r="E23" s="262">
        <v>4</v>
      </c>
      <c r="F23" s="262">
        <v>4</v>
      </c>
      <c r="G23" s="262">
        <v>5</v>
      </c>
      <c r="H23" s="262">
        <v>4</v>
      </c>
      <c r="I23" s="262">
        <v>4</v>
      </c>
      <c r="J23" s="262">
        <v>4</v>
      </c>
      <c r="K23" s="262">
        <v>4</v>
      </c>
      <c r="L23" s="262">
        <v>4</v>
      </c>
      <c r="M23" s="262">
        <v>4</v>
      </c>
      <c r="N23" s="262">
        <v>4</v>
      </c>
      <c r="O23" s="262">
        <v>4</v>
      </c>
      <c r="P23" s="262">
        <v>4</v>
      </c>
      <c r="Q23" s="263">
        <f t="shared" si="0"/>
        <v>62</v>
      </c>
      <c r="R23" s="262">
        <v>4</v>
      </c>
      <c r="S23" s="262">
        <v>4</v>
      </c>
      <c r="T23" s="262">
        <v>4</v>
      </c>
      <c r="U23" s="262">
        <v>4</v>
      </c>
      <c r="V23" s="262">
        <v>4</v>
      </c>
      <c r="W23" s="262">
        <v>4</v>
      </c>
      <c r="X23" s="262">
        <v>4</v>
      </c>
      <c r="Y23" s="262">
        <v>4</v>
      </c>
      <c r="Z23" s="262">
        <v>4</v>
      </c>
      <c r="AA23" s="262">
        <v>5</v>
      </c>
      <c r="AB23" s="262">
        <v>4</v>
      </c>
      <c r="AC23" s="262">
        <v>5</v>
      </c>
      <c r="AD23" s="262">
        <v>4</v>
      </c>
      <c r="AE23" s="262">
        <v>4</v>
      </c>
      <c r="AF23" s="262">
        <v>4</v>
      </c>
      <c r="AG23" s="261">
        <f t="shared" si="1"/>
        <v>62</v>
      </c>
      <c r="AJ23" s="394">
        <v>19</v>
      </c>
      <c r="AK23">
        <v>67</v>
      </c>
      <c r="AL23">
        <v>67</v>
      </c>
      <c r="AM23">
        <v>1</v>
      </c>
      <c r="AN23">
        <v>2</v>
      </c>
      <c r="AP23">
        <v>67</v>
      </c>
      <c r="AQ23">
        <v>1</v>
      </c>
    </row>
    <row r="24" spans="1:43" ht="21" customHeight="1" x14ac:dyDescent="0.25">
      <c r="A24" s="266" t="s">
        <v>223</v>
      </c>
      <c r="B24" s="262">
        <v>4</v>
      </c>
      <c r="C24" s="262">
        <v>4</v>
      </c>
      <c r="D24" s="262">
        <v>4</v>
      </c>
      <c r="E24" s="262">
        <v>4</v>
      </c>
      <c r="F24" s="262">
        <v>4</v>
      </c>
      <c r="G24" s="262">
        <v>4</v>
      </c>
      <c r="H24" s="262">
        <v>4</v>
      </c>
      <c r="I24" s="262">
        <v>4</v>
      </c>
      <c r="J24" s="262">
        <v>4</v>
      </c>
      <c r="K24" s="262">
        <v>4</v>
      </c>
      <c r="L24" s="262">
        <v>4</v>
      </c>
      <c r="M24" s="262">
        <v>4</v>
      </c>
      <c r="N24" s="262">
        <v>4</v>
      </c>
      <c r="O24" s="262">
        <v>4</v>
      </c>
      <c r="P24" s="262">
        <v>4</v>
      </c>
      <c r="Q24" s="263">
        <f t="shared" si="0"/>
        <v>60</v>
      </c>
      <c r="R24" s="262">
        <v>4</v>
      </c>
      <c r="S24" s="262">
        <v>4</v>
      </c>
      <c r="T24" s="262">
        <v>5</v>
      </c>
      <c r="U24" s="262">
        <v>5</v>
      </c>
      <c r="V24" s="262">
        <v>5</v>
      </c>
      <c r="W24" s="262">
        <v>5</v>
      </c>
      <c r="X24" s="262">
        <v>5</v>
      </c>
      <c r="Y24" s="262">
        <v>4</v>
      </c>
      <c r="Z24" s="262">
        <v>4</v>
      </c>
      <c r="AA24" s="262">
        <v>5</v>
      </c>
      <c r="AB24" s="262">
        <v>5</v>
      </c>
      <c r="AC24" s="262">
        <v>4</v>
      </c>
      <c r="AD24" s="262">
        <v>5</v>
      </c>
      <c r="AE24" s="262">
        <v>4</v>
      </c>
      <c r="AF24" s="262">
        <v>4</v>
      </c>
      <c r="AG24" s="261">
        <f t="shared" si="1"/>
        <v>68</v>
      </c>
      <c r="AJ24" s="394">
        <v>20</v>
      </c>
      <c r="AK24">
        <v>62</v>
      </c>
      <c r="AL24">
        <v>62</v>
      </c>
      <c r="AM24">
        <v>1</v>
      </c>
      <c r="AN24">
        <v>2</v>
      </c>
      <c r="AP24">
        <v>62</v>
      </c>
      <c r="AQ24">
        <v>1</v>
      </c>
    </row>
    <row r="25" spans="1:43" ht="21" customHeight="1" x14ac:dyDescent="0.25">
      <c r="A25" s="266" t="s">
        <v>224</v>
      </c>
      <c r="B25" s="262">
        <v>5</v>
      </c>
      <c r="C25" s="262">
        <v>5</v>
      </c>
      <c r="D25" s="262">
        <v>5</v>
      </c>
      <c r="E25" s="262">
        <v>5</v>
      </c>
      <c r="F25" s="262">
        <v>5</v>
      </c>
      <c r="G25" s="262">
        <v>5</v>
      </c>
      <c r="H25" s="262">
        <v>4</v>
      </c>
      <c r="I25" s="262">
        <v>4</v>
      </c>
      <c r="J25" s="262">
        <v>4</v>
      </c>
      <c r="K25" s="262">
        <v>5</v>
      </c>
      <c r="L25" s="262">
        <v>4</v>
      </c>
      <c r="M25" s="262">
        <v>4</v>
      </c>
      <c r="N25" s="262">
        <v>5</v>
      </c>
      <c r="O25" s="262">
        <v>5</v>
      </c>
      <c r="P25" s="262">
        <v>5</v>
      </c>
      <c r="Q25" s="263">
        <f t="shared" si="0"/>
        <v>70</v>
      </c>
      <c r="R25" s="262">
        <v>4</v>
      </c>
      <c r="S25" s="262">
        <v>4</v>
      </c>
      <c r="T25" s="262">
        <v>4</v>
      </c>
      <c r="U25" s="262">
        <v>4</v>
      </c>
      <c r="V25" s="262">
        <v>4</v>
      </c>
      <c r="W25" s="262">
        <v>5</v>
      </c>
      <c r="X25" s="262">
        <v>5</v>
      </c>
      <c r="Y25" s="262">
        <v>4</v>
      </c>
      <c r="Z25" s="262">
        <v>5</v>
      </c>
      <c r="AA25" s="262">
        <v>5</v>
      </c>
      <c r="AB25" s="262">
        <v>4</v>
      </c>
      <c r="AC25" s="262">
        <v>5</v>
      </c>
      <c r="AD25" s="262">
        <v>5</v>
      </c>
      <c r="AE25" s="262">
        <v>4</v>
      </c>
      <c r="AF25" s="262">
        <v>5</v>
      </c>
      <c r="AG25" s="261">
        <f t="shared" si="1"/>
        <v>67</v>
      </c>
      <c r="AJ25" s="394">
        <v>21</v>
      </c>
      <c r="AK25">
        <v>60</v>
      </c>
      <c r="AL25">
        <v>68</v>
      </c>
      <c r="AM25">
        <v>1</v>
      </c>
      <c r="AN25">
        <v>2</v>
      </c>
      <c r="AP25">
        <v>60</v>
      </c>
      <c r="AQ25">
        <v>1</v>
      </c>
    </row>
    <row r="26" spans="1:43" ht="21" customHeight="1" x14ac:dyDescent="0.25">
      <c r="A26" s="266" t="s">
        <v>225</v>
      </c>
      <c r="B26" s="262">
        <v>5</v>
      </c>
      <c r="C26" s="262">
        <v>5</v>
      </c>
      <c r="D26" s="262">
        <v>4</v>
      </c>
      <c r="E26" s="262">
        <v>5</v>
      </c>
      <c r="F26" s="262">
        <v>5</v>
      </c>
      <c r="G26" s="262">
        <v>5</v>
      </c>
      <c r="H26" s="262">
        <v>5</v>
      </c>
      <c r="I26" s="262">
        <v>3</v>
      </c>
      <c r="J26" s="262">
        <v>5</v>
      </c>
      <c r="K26" s="262">
        <v>5</v>
      </c>
      <c r="L26" s="262">
        <v>5</v>
      </c>
      <c r="M26" s="262">
        <v>5</v>
      </c>
      <c r="N26" s="262">
        <v>5</v>
      </c>
      <c r="O26" s="262">
        <v>5</v>
      </c>
      <c r="P26" s="262">
        <v>5</v>
      </c>
      <c r="Q26" s="263">
        <f t="shared" si="0"/>
        <v>72</v>
      </c>
      <c r="R26" s="262">
        <v>5</v>
      </c>
      <c r="S26" s="262">
        <v>5</v>
      </c>
      <c r="T26" s="262">
        <v>5</v>
      </c>
      <c r="U26" s="262">
        <v>5</v>
      </c>
      <c r="V26" s="262">
        <v>5</v>
      </c>
      <c r="W26" s="262">
        <v>5</v>
      </c>
      <c r="X26" s="262">
        <v>5</v>
      </c>
      <c r="Y26" s="262">
        <v>5</v>
      </c>
      <c r="Z26" s="262">
        <v>5</v>
      </c>
      <c r="AA26" s="262">
        <v>5</v>
      </c>
      <c r="AB26" s="262">
        <v>5</v>
      </c>
      <c r="AC26" s="262">
        <v>5</v>
      </c>
      <c r="AD26" s="262">
        <v>5</v>
      </c>
      <c r="AE26" s="262">
        <v>5</v>
      </c>
      <c r="AF26" s="262">
        <v>5</v>
      </c>
      <c r="AG26" s="261">
        <f t="shared" si="1"/>
        <v>75</v>
      </c>
      <c r="AJ26" s="394">
        <v>22</v>
      </c>
      <c r="AK26">
        <v>70</v>
      </c>
      <c r="AL26">
        <v>67</v>
      </c>
      <c r="AM26">
        <v>1</v>
      </c>
      <c r="AN26">
        <v>2</v>
      </c>
      <c r="AP26">
        <v>70</v>
      </c>
      <c r="AQ26">
        <v>1</v>
      </c>
    </row>
    <row r="27" spans="1:43" ht="21" customHeight="1" x14ac:dyDescent="0.25">
      <c r="A27" s="266" t="s">
        <v>226</v>
      </c>
      <c r="B27" s="262">
        <v>5</v>
      </c>
      <c r="C27" s="262">
        <v>5</v>
      </c>
      <c r="D27" s="262">
        <v>5</v>
      </c>
      <c r="E27" s="262">
        <v>5</v>
      </c>
      <c r="F27" s="262">
        <v>5</v>
      </c>
      <c r="G27" s="262">
        <v>5</v>
      </c>
      <c r="H27" s="262">
        <v>4</v>
      </c>
      <c r="I27" s="262">
        <v>3</v>
      </c>
      <c r="J27" s="262">
        <v>5</v>
      </c>
      <c r="K27" s="262">
        <v>4</v>
      </c>
      <c r="L27" s="262">
        <v>4</v>
      </c>
      <c r="M27" s="262">
        <v>4</v>
      </c>
      <c r="N27" s="262">
        <v>4</v>
      </c>
      <c r="O27" s="262">
        <v>4</v>
      </c>
      <c r="P27" s="262">
        <v>4</v>
      </c>
      <c r="Q27" s="263">
        <f t="shared" si="0"/>
        <v>66</v>
      </c>
      <c r="R27" s="262">
        <v>4</v>
      </c>
      <c r="S27" s="262">
        <v>4</v>
      </c>
      <c r="T27" s="262">
        <v>4</v>
      </c>
      <c r="U27" s="262">
        <v>5</v>
      </c>
      <c r="V27" s="262">
        <v>5</v>
      </c>
      <c r="W27" s="262">
        <v>4</v>
      </c>
      <c r="X27" s="262">
        <v>4</v>
      </c>
      <c r="Y27" s="262">
        <v>4</v>
      </c>
      <c r="Z27" s="262">
        <v>4</v>
      </c>
      <c r="AA27" s="262">
        <v>4</v>
      </c>
      <c r="AB27" s="262">
        <v>4</v>
      </c>
      <c r="AC27" s="262">
        <v>4</v>
      </c>
      <c r="AD27" s="262">
        <v>5</v>
      </c>
      <c r="AE27" s="262">
        <v>4</v>
      </c>
      <c r="AF27" s="262">
        <v>4</v>
      </c>
      <c r="AG27" s="261">
        <f t="shared" si="1"/>
        <v>63</v>
      </c>
      <c r="AJ27" s="394">
        <v>23</v>
      </c>
      <c r="AK27">
        <v>72</v>
      </c>
      <c r="AL27">
        <v>75</v>
      </c>
      <c r="AM27">
        <v>1</v>
      </c>
      <c r="AN27">
        <v>2</v>
      </c>
      <c r="AP27">
        <v>72</v>
      </c>
      <c r="AQ27">
        <v>1</v>
      </c>
    </row>
    <row r="28" spans="1:43" ht="21" customHeight="1" x14ac:dyDescent="0.25">
      <c r="A28" s="266" t="s">
        <v>227</v>
      </c>
      <c r="B28" s="262">
        <v>4</v>
      </c>
      <c r="C28" s="262">
        <v>4</v>
      </c>
      <c r="D28" s="262">
        <v>4</v>
      </c>
      <c r="E28" s="262">
        <v>5</v>
      </c>
      <c r="F28" s="262">
        <v>5</v>
      </c>
      <c r="G28" s="262">
        <v>5</v>
      </c>
      <c r="H28" s="262">
        <v>5</v>
      </c>
      <c r="I28" s="262">
        <v>4</v>
      </c>
      <c r="J28" s="262">
        <v>5</v>
      </c>
      <c r="K28" s="262">
        <v>4</v>
      </c>
      <c r="L28" s="262">
        <v>4</v>
      </c>
      <c r="M28" s="262">
        <v>4</v>
      </c>
      <c r="N28" s="262">
        <v>4</v>
      </c>
      <c r="O28" s="262">
        <v>5</v>
      </c>
      <c r="P28" s="262">
        <v>4</v>
      </c>
      <c r="Q28" s="263">
        <f t="shared" si="0"/>
        <v>66</v>
      </c>
      <c r="R28" s="262">
        <v>5</v>
      </c>
      <c r="S28" s="262">
        <v>5</v>
      </c>
      <c r="T28" s="262">
        <v>5</v>
      </c>
      <c r="U28" s="262">
        <v>4</v>
      </c>
      <c r="V28" s="262">
        <v>5</v>
      </c>
      <c r="W28" s="262">
        <v>5</v>
      </c>
      <c r="X28" s="262">
        <v>5</v>
      </c>
      <c r="Y28" s="262">
        <v>4</v>
      </c>
      <c r="Z28" s="262">
        <v>4</v>
      </c>
      <c r="AA28" s="262">
        <v>5</v>
      </c>
      <c r="AB28" s="262">
        <v>5</v>
      </c>
      <c r="AC28" s="262">
        <v>4</v>
      </c>
      <c r="AD28" s="262">
        <v>5</v>
      </c>
      <c r="AE28" s="262">
        <v>4</v>
      </c>
      <c r="AF28" s="262">
        <v>5</v>
      </c>
      <c r="AG28" s="261">
        <f t="shared" si="1"/>
        <v>70</v>
      </c>
      <c r="AJ28" s="394">
        <v>24</v>
      </c>
      <c r="AK28">
        <v>66</v>
      </c>
      <c r="AL28">
        <v>63</v>
      </c>
      <c r="AM28">
        <v>1</v>
      </c>
      <c r="AN28">
        <v>2</v>
      </c>
      <c r="AP28">
        <v>66</v>
      </c>
      <c r="AQ28">
        <v>1</v>
      </c>
    </row>
    <row r="29" spans="1:43" ht="21" customHeight="1" x14ac:dyDescent="0.25">
      <c r="A29" s="266" t="s">
        <v>228</v>
      </c>
      <c r="B29" s="262">
        <v>5</v>
      </c>
      <c r="C29" s="262">
        <v>5</v>
      </c>
      <c r="D29" s="262">
        <v>4</v>
      </c>
      <c r="E29" s="262">
        <v>5</v>
      </c>
      <c r="F29" s="262">
        <v>5</v>
      </c>
      <c r="G29" s="262">
        <v>5</v>
      </c>
      <c r="H29" s="262">
        <v>5</v>
      </c>
      <c r="I29" s="262">
        <v>4</v>
      </c>
      <c r="J29" s="262">
        <v>5</v>
      </c>
      <c r="K29" s="262">
        <v>5</v>
      </c>
      <c r="L29" s="262">
        <v>4</v>
      </c>
      <c r="M29" s="262">
        <v>4</v>
      </c>
      <c r="N29" s="262">
        <v>5</v>
      </c>
      <c r="O29" s="262">
        <v>5</v>
      </c>
      <c r="P29" s="262">
        <v>5</v>
      </c>
      <c r="Q29" s="263">
        <f t="shared" si="0"/>
        <v>71</v>
      </c>
      <c r="R29" s="262">
        <v>5</v>
      </c>
      <c r="S29" s="262">
        <v>3</v>
      </c>
      <c r="T29" s="262">
        <v>5</v>
      </c>
      <c r="U29" s="262">
        <v>5</v>
      </c>
      <c r="V29" s="262">
        <v>5</v>
      </c>
      <c r="W29" s="262">
        <v>5</v>
      </c>
      <c r="X29" s="262">
        <v>5</v>
      </c>
      <c r="Y29" s="262">
        <v>5</v>
      </c>
      <c r="Z29" s="262">
        <v>5</v>
      </c>
      <c r="AA29" s="262">
        <v>3</v>
      </c>
      <c r="AB29" s="262">
        <v>5</v>
      </c>
      <c r="AC29" s="262">
        <v>4</v>
      </c>
      <c r="AD29" s="262">
        <v>5</v>
      </c>
      <c r="AE29" s="262">
        <v>4</v>
      </c>
      <c r="AF29" s="262">
        <v>3</v>
      </c>
      <c r="AG29" s="261">
        <f t="shared" si="1"/>
        <v>67</v>
      </c>
      <c r="AJ29" s="394">
        <v>25</v>
      </c>
      <c r="AK29">
        <v>66</v>
      </c>
      <c r="AL29">
        <v>70</v>
      </c>
      <c r="AM29">
        <v>1</v>
      </c>
      <c r="AN29">
        <v>2</v>
      </c>
      <c r="AP29">
        <v>66</v>
      </c>
      <c r="AQ29">
        <v>1</v>
      </c>
    </row>
    <row r="30" spans="1:43" ht="21" customHeight="1" x14ac:dyDescent="0.25">
      <c r="A30" s="266" t="s">
        <v>229</v>
      </c>
      <c r="B30" s="262">
        <v>5</v>
      </c>
      <c r="C30" s="262">
        <v>5</v>
      </c>
      <c r="D30" s="262">
        <v>5</v>
      </c>
      <c r="E30" s="262">
        <v>5</v>
      </c>
      <c r="F30" s="262">
        <v>5</v>
      </c>
      <c r="G30" s="262">
        <v>5</v>
      </c>
      <c r="H30" s="262">
        <v>5</v>
      </c>
      <c r="I30" s="262">
        <v>5</v>
      </c>
      <c r="J30" s="262">
        <v>5</v>
      </c>
      <c r="K30" s="262">
        <v>5</v>
      </c>
      <c r="L30" s="262">
        <v>5</v>
      </c>
      <c r="M30" s="262">
        <v>5</v>
      </c>
      <c r="N30" s="262">
        <v>5</v>
      </c>
      <c r="O30" s="262">
        <v>5</v>
      </c>
      <c r="P30" s="262">
        <v>5</v>
      </c>
      <c r="Q30" s="263">
        <f t="shared" si="0"/>
        <v>75</v>
      </c>
      <c r="R30" s="262">
        <v>5</v>
      </c>
      <c r="S30" s="262">
        <v>5</v>
      </c>
      <c r="T30" s="262">
        <v>5</v>
      </c>
      <c r="U30" s="262">
        <v>5</v>
      </c>
      <c r="V30" s="262">
        <v>5</v>
      </c>
      <c r="W30" s="262">
        <v>5</v>
      </c>
      <c r="X30" s="262">
        <v>5</v>
      </c>
      <c r="Y30" s="262">
        <v>4</v>
      </c>
      <c r="Z30" s="262">
        <v>2</v>
      </c>
      <c r="AA30" s="262">
        <v>4</v>
      </c>
      <c r="AB30" s="262">
        <v>5</v>
      </c>
      <c r="AC30" s="262">
        <v>5</v>
      </c>
      <c r="AD30" s="262">
        <v>5</v>
      </c>
      <c r="AE30" s="262">
        <v>5</v>
      </c>
      <c r="AF30" s="262">
        <v>4</v>
      </c>
      <c r="AG30" s="261">
        <f t="shared" si="1"/>
        <v>69</v>
      </c>
      <c r="AJ30" s="394">
        <v>26</v>
      </c>
      <c r="AK30">
        <v>71</v>
      </c>
      <c r="AL30">
        <v>67</v>
      </c>
      <c r="AM30">
        <v>1</v>
      </c>
      <c r="AN30">
        <v>2</v>
      </c>
      <c r="AP30">
        <v>71</v>
      </c>
      <c r="AQ30">
        <v>1</v>
      </c>
    </row>
    <row r="31" spans="1:43" ht="21" customHeight="1" x14ac:dyDescent="0.25">
      <c r="A31" s="266" t="s">
        <v>230</v>
      </c>
      <c r="B31" s="262">
        <v>3</v>
      </c>
      <c r="C31" s="262">
        <v>3</v>
      </c>
      <c r="D31" s="262">
        <v>3</v>
      </c>
      <c r="E31" s="262">
        <v>4</v>
      </c>
      <c r="F31" s="262">
        <v>3</v>
      </c>
      <c r="G31" s="262">
        <v>3</v>
      </c>
      <c r="H31" s="262">
        <v>3</v>
      </c>
      <c r="I31" s="262">
        <v>3</v>
      </c>
      <c r="J31" s="262">
        <v>3</v>
      </c>
      <c r="K31" s="262">
        <v>3</v>
      </c>
      <c r="L31" s="262">
        <v>3</v>
      </c>
      <c r="M31" s="262">
        <v>3</v>
      </c>
      <c r="N31" s="262">
        <v>3</v>
      </c>
      <c r="O31" s="262">
        <v>3</v>
      </c>
      <c r="P31" s="262">
        <v>3</v>
      </c>
      <c r="Q31" s="263">
        <f t="shared" si="0"/>
        <v>46</v>
      </c>
      <c r="R31" s="262">
        <v>5</v>
      </c>
      <c r="S31" s="262">
        <v>5</v>
      </c>
      <c r="T31" s="262">
        <v>5</v>
      </c>
      <c r="U31" s="262">
        <v>4</v>
      </c>
      <c r="V31" s="262">
        <v>3</v>
      </c>
      <c r="W31" s="262">
        <v>5</v>
      </c>
      <c r="X31" s="262">
        <v>5</v>
      </c>
      <c r="Y31" s="262">
        <v>5</v>
      </c>
      <c r="Z31" s="262">
        <v>5</v>
      </c>
      <c r="AA31" s="262">
        <v>5</v>
      </c>
      <c r="AB31" s="262">
        <v>5</v>
      </c>
      <c r="AC31" s="262">
        <v>5</v>
      </c>
      <c r="AD31" s="262">
        <v>5</v>
      </c>
      <c r="AE31" s="262">
        <v>5</v>
      </c>
      <c r="AF31" s="262">
        <v>5</v>
      </c>
      <c r="AG31" s="261">
        <f t="shared" si="1"/>
        <v>72</v>
      </c>
      <c r="AJ31" s="394">
        <v>27</v>
      </c>
      <c r="AK31">
        <v>75</v>
      </c>
      <c r="AL31">
        <v>69</v>
      </c>
      <c r="AM31">
        <v>1</v>
      </c>
      <c r="AN31">
        <v>2</v>
      </c>
      <c r="AP31">
        <v>75</v>
      </c>
      <c r="AQ31">
        <v>1</v>
      </c>
    </row>
    <row r="32" spans="1:43" ht="21" customHeight="1" x14ac:dyDescent="0.25">
      <c r="A32" s="266" t="s">
        <v>258</v>
      </c>
      <c r="B32" s="262">
        <v>5</v>
      </c>
      <c r="C32" s="262">
        <v>4</v>
      </c>
      <c r="D32" s="262">
        <v>4</v>
      </c>
      <c r="E32" s="262">
        <v>5</v>
      </c>
      <c r="F32" s="262">
        <v>5</v>
      </c>
      <c r="G32" s="262">
        <v>5</v>
      </c>
      <c r="H32" s="262">
        <v>5</v>
      </c>
      <c r="I32" s="262">
        <v>5</v>
      </c>
      <c r="J32" s="262">
        <v>5</v>
      </c>
      <c r="K32" s="262">
        <v>5</v>
      </c>
      <c r="L32" s="262">
        <v>5</v>
      </c>
      <c r="M32" s="262">
        <v>5</v>
      </c>
      <c r="N32" s="262">
        <v>5</v>
      </c>
      <c r="O32" s="262">
        <v>4</v>
      </c>
      <c r="P32" s="262">
        <v>5</v>
      </c>
      <c r="Q32" s="263">
        <f t="shared" si="0"/>
        <v>72</v>
      </c>
      <c r="R32" s="262">
        <v>5</v>
      </c>
      <c r="S32" s="262">
        <v>5</v>
      </c>
      <c r="T32" s="262">
        <v>5</v>
      </c>
      <c r="U32" s="262">
        <v>5</v>
      </c>
      <c r="V32" s="262">
        <v>5</v>
      </c>
      <c r="W32" s="262">
        <v>5</v>
      </c>
      <c r="X32" s="262">
        <v>5</v>
      </c>
      <c r="Y32" s="262">
        <v>5</v>
      </c>
      <c r="Z32" s="262">
        <v>5</v>
      </c>
      <c r="AA32" s="262">
        <v>5</v>
      </c>
      <c r="AB32" s="262">
        <v>5</v>
      </c>
      <c r="AC32" s="262">
        <v>5</v>
      </c>
      <c r="AD32" s="262">
        <v>5</v>
      </c>
      <c r="AE32" s="262">
        <v>5</v>
      </c>
      <c r="AF32" s="262">
        <v>5</v>
      </c>
      <c r="AG32" s="261">
        <f t="shared" si="1"/>
        <v>75</v>
      </c>
      <c r="AJ32" s="394">
        <v>28</v>
      </c>
      <c r="AK32">
        <v>46</v>
      </c>
      <c r="AL32">
        <v>72</v>
      </c>
      <c r="AM32">
        <v>1</v>
      </c>
      <c r="AN32">
        <v>2</v>
      </c>
      <c r="AP32">
        <v>46</v>
      </c>
      <c r="AQ32">
        <v>1</v>
      </c>
    </row>
    <row r="33" spans="1:43" ht="21" customHeight="1" x14ac:dyDescent="0.25">
      <c r="A33" s="266" t="s">
        <v>259</v>
      </c>
      <c r="B33" s="262">
        <v>5</v>
      </c>
      <c r="C33" s="262">
        <v>5</v>
      </c>
      <c r="D33" s="262">
        <v>5</v>
      </c>
      <c r="E33" s="262">
        <v>5</v>
      </c>
      <c r="F33" s="262">
        <v>4</v>
      </c>
      <c r="G33" s="262">
        <v>5</v>
      </c>
      <c r="H33" s="262">
        <v>5</v>
      </c>
      <c r="I33" s="262">
        <v>5</v>
      </c>
      <c r="J33" s="262">
        <v>5</v>
      </c>
      <c r="K33" s="262">
        <v>5</v>
      </c>
      <c r="L33" s="262">
        <v>5</v>
      </c>
      <c r="M33" s="262">
        <v>5</v>
      </c>
      <c r="N33" s="262">
        <v>5</v>
      </c>
      <c r="O33" s="262">
        <v>5</v>
      </c>
      <c r="P33" s="262">
        <v>5</v>
      </c>
      <c r="Q33" s="263">
        <f t="shared" si="0"/>
        <v>74</v>
      </c>
      <c r="R33" s="262">
        <v>5</v>
      </c>
      <c r="S33" s="262">
        <v>4</v>
      </c>
      <c r="T33" s="262">
        <v>4</v>
      </c>
      <c r="U33" s="262">
        <v>4</v>
      </c>
      <c r="V33" s="262">
        <v>5</v>
      </c>
      <c r="W33" s="262">
        <v>5</v>
      </c>
      <c r="X33" s="262">
        <v>5</v>
      </c>
      <c r="Y33" s="262">
        <v>5</v>
      </c>
      <c r="Z33" s="262">
        <v>4</v>
      </c>
      <c r="AA33" s="262">
        <v>3</v>
      </c>
      <c r="AB33" s="262">
        <v>5</v>
      </c>
      <c r="AC33" s="262">
        <v>4</v>
      </c>
      <c r="AD33" s="262">
        <v>4</v>
      </c>
      <c r="AE33" s="262">
        <v>5</v>
      </c>
      <c r="AF33" s="262">
        <v>3</v>
      </c>
      <c r="AG33" s="261">
        <f t="shared" si="1"/>
        <v>65</v>
      </c>
      <c r="AJ33" s="394">
        <v>29</v>
      </c>
      <c r="AK33">
        <v>72</v>
      </c>
      <c r="AL33">
        <v>75</v>
      </c>
      <c r="AM33">
        <v>1</v>
      </c>
      <c r="AN33">
        <v>2</v>
      </c>
      <c r="AP33">
        <v>72</v>
      </c>
      <c r="AQ33">
        <v>1</v>
      </c>
    </row>
    <row r="34" spans="1:43" ht="21" customHeight="1" x14ac:dyDescent="0.25">
      <c r="A34" s="266" t="s">
        <v>260</v>
      </c>
      <c r="B34" s="262">
        <v>5</v>
      </c>
      <c r="C34" s="262">
        <v>5</v>
      </c>
      <c r="D34" s="262">
        <v>4</v>
      </c>
      <c r="E34" s="262">
        <v>5</v>
      </c>
      <c r="F34" s="262">
        <v>4</v>
      </c>
      <c r="G34" s="262">
        <v>4</v>
      </c>
      <c r="H34" s="262">
        <v>5</v>
      </c>
      <c r="I34" s="262">
        <v>4</v>
      </c>
      <c r="J34" s="262">
        <v>4</v>
      </c>
      <c r="K34" s="262">
        <v>5</v>
      </c>
      <c r="L34" s="262">
        <v>4</v>
      </c>
      <c r="M34" s="262">
        <v>4</v>
      </c>
      <c r="N34" s="262">
        <v>4</v>
      </c>
      <c r="O34" s="262">
        <v>4</v>
      </c>
      <c r="P34" s="262">
        <v>4</v>
      </c>
      <c r="Q34" s="263">
        <f t="shared" si="0"/>
        <v>65</v>
      </c>
      <c r="R34" s="262">
        <v>5</v>
      </c>
      <c r="S34" s="262">
        <v>5</v>
      </c>
      <c r="T34" s="262">
        <v>5</v>
      </c>
      <c r="U34" s="262">
        <v>5</v>
      </c>
      <c r="V34" s="262">
        <v>5</v>
      </c>
      <c r="W34" s="262">
        <v>5</v>
      </c>
      <c r="X34" s="262">
        <v>4</v>
      </c>
      <c r="Y34" s="262">
        <v>5</v>
      </c>
      <c r="Z34" s="262">
        <v>5</v>
      </c>
      <c r="AA34" s="262">
        <v>5</v>
      </c>
      <c r="AB34" s="262">
        <v>5</v>
      </c>
      <c r="AC34" s="262">
        <v>4</v>
      </c>
      <c r="AD34" s="262">
        <v>4</v>
      </c>
      <c r="AE34" s="262">
        <v>4</v>
      </c>
      <c r="AF34" s="262">
        <v>4</v>
      </c>
      <c r="AG34" s="261">
        <f t="shared" si="1"/>
        <v>70</v>
      </c>
      <c r="AJ34" s="394">
        <v>30</v>
      </c>
      <c r="AK34">
        <v>74</v>
      </c>
      <c r="AL34">
        <v>65</v>
      </c>
      <c r="AM34">
        <v>1</v>
      </c>
      <c r="AN34">
        <v>2</v>
      </c>
      <c r="AP34">
        <v>74</v>
      </c>
      <c r="AQ34">
        <v>1</v>
      </c>
    </row>
    <row r="35" spans="1:43" ht="21" customHeight="1" x14ac:dyDescent="0.25">
      <c r="A35" s="266" t="s">
        <v>261</v>
      </c>
      <c r="B35" s="262">
        <v>5</v>
      </c>
      <c r="C35" s="262">
        <v>5</v>
      </c>
      <c r="D35" s="262">
        <v>3</v>
      </c>
      <c r="E35" s="262">
        <v>4</v>
      </c>
      <c r="F35" s="262">
        <v>4</v>
      </c>
      <c r="G35" s="262">
        <v>5</v>
      </c>
      <c r="H35" s="262">
        <v>5</v>
      </c>
      <c r="I35" s="262">
        <v>5</v>
      </c>
      <c r="J35" s="262">
        <v>5</v>
      </c>
      <c r="K35" s="262">
        <v>5</v>
      </c>
      <c r="L35" s="262">
        <v>4</v>
      </c>
      <c r="M35" s="262">
        <v>4</v>
      </c>
      <c r="N35" s="262">
        <v>4</v>
      </c>
      <c r="O35" s="262">
        <v>4</v>
      </c>
      <c r="P35" s="262">
        <v>4</v>
      </c>
      <c r="Q35" s="263">
        <f t="shared" si="0"/>
        <v>66</v>
      </c>
      <c r="R35" s="262">
        <v>1</v>
      </c>
      <c r="S35" s="262">
        <v>5</v>
      </c>
      <c r="T35" s="262">
        <v>5</v>
      </c>
      <c r="U35" s="262">
        <v>5</v>
      </c>
      <c r="V35" s="262">
        <v>5</v>
      </c>
      <c r="W35" s="262">
        <v>5</v>
      </c>
      <c r="X35" s="262">
        <v>5</v>
      </c>
      <c r="Y35" s="262">
        <v>4</v>
      </c>
      <c r="Z35" s="262">
        <v>4</v>
      </c>
      <c r="AA35" s="262">
        <v>4</v>
      </c>
      <c r="AB35" s="262">
        <v>5</v>
      </c>
      <c r="AC35" s="262">
        <v>5</v>
      </c>
      <c r="AD35" s="262">
        <v>5</v>
      </c>
      <c r="AE35" s="262">
        <v>5</v>
      </c>
      <c r="AF35" s="262">
        <v>5</v>
      </c>
      <c r="AG35" s="261">
        <f t="shared" si="1"/>
        <v>68</v>
      </c>
      <c r="AJ35" s="394">
        <v>31</v>
      </c>
      <c r="AK35">
        <v>65</v>
      </c>
      <c r="AL35">
        <v>70</v>
      </c>
      <c r="AM35">
        <v>1</v>
      </c>
      <c r="AN35">
        <v>2</v>
      </c>
      <c r="AP35">
        <v>65</v>
      </c>
      <c r="AQ35">
        <v>1</v>
      </c>
    </row>
    <row r="36" spans="1:43" ht="21" customHeight="1" x14ac:dyDescent="0.25">
      <c r="A36" s="266" t="s">
        <v>262</v>
      </c>
      <c r="B36" s="262">
        <v>4</v>
      </c>
      <c r="C36" s="262">
        <v>4</v>
      </c>
      <c r="D36" s="262">
        <v>4</v>
      </c>
      <c r="E36" s="262">
        <v>4</v>
      </c>
      <c r="F36" s="262">
        <v>4</v>
      </c>
      <c r="G36" s="262">
        <v>5</v>
      </c>
      <c r="H36" s="262">
        <v>4</v>
      </c>
      <c r="I36" s="262">
        <v>4</v>
      </c>
      <c r="J36" s="262">
        <v>5</v>
      </c>
      <c r="K36" s="262">
        <v>4</v>
      </c>
      <c r="L36" s="262">
        <v>4</v>
      </c>
      <c r="M36" s="262">
        <v>4</v>
      </c>
      <c r="N36" s="262">
        <v>4</v>
      </c>
      <c r="O36" s="262">
        <v>4</v>
      </c>
      <c r="P36" s="262">
        <v>4</v>
      </c>
      <c r="Q36" s="263">
        <f t="shared" si="0"/>
        <v>62</v>
      </c>
      <c r="R36" s="262">
        <v>4</v>
      </c>
      <c r="S36" s="262">
        <v>4</v>
      </c>
      <c r="T36" s="262">
        <v>4</v>
      </c>
      <c r="U36" s="262">
        <v>4</v>
      </c>
      <c r="V36" s="262">
        <v>4</v>
      </c>
      <c r="W36" s="262">
        <v>4</v>
      </c>
      <c r="X36" s="262">
        <v>5</v>
      </c>
      <c r="Y36" s="262">
        <v>4</v>
      </c>
      <c r="Z36" s="262">
        <v>4</v>
      </c>
      <c r="AA36" s="262">
        <v>4</v>
      </c>
      <c r="AB36" s="262">
        <v>5</v>
      </c>
      <c r="AC36" s="262">
        <v>5</v>
      </c>
      <c r="AD36" s="262">
        <v>5</v>
      </c>
      <c r="AE36" s="262">
        <v>4</v>
      </c>
      <c r="AF36" s="262">
        <v>4</v>
      </c>
      <c r="AG36" s="261">
        <f t="shared" si="1"/>
        <v>64</v>
      </c>
      <c r="AJ36" s="394">
        <v>32</v>
      </c>
      <c r="AK36">
        <v>66</v>
      </c>
      <c r="AL36">
        <v>68</v>
      </c>
      <c r="AM36">
        <v>1</v>
      </c>
      <c r="AN36">
        <v>2</v>
      </c>
      <c r="AP36">
        <v>66</v>
      </c>
      <c r="AQ36">
        <v>1</v>
      </c>
    </row>
    <row r="37" spans="1:43" ht="21" customHeight="1" x14ac:dyDescent="0.25">
      <c r="A37" s="266" t="s">
        <v>263</v>
      </c>
      <c r="B37" s="262">
        <v>4</v>
      </c>
      <c r="C37" s="262">
        <v>4</v>
      </c>
      <c r="D37" s="262">
        <v>4</v>
      </c>
      <c r="E37" s="262">
        <v>4</v>
      </c>
      <c r="F37" s="262">
        <v>4</v>
      </c>
      <c r="G37" s="262">
        <v>4</v>
      </c>
      <c r="H37" s="262">
        <v>4</v>
      </c>
      <c r="I37" s="262">
        <v>4</v>
      </c>
      <c r="J37" s="262">
        <v>4</v>
      </c>
      <c r="K37" s="262">
        <v>4</v>
      </c>
      <c r="L37" s="262">
        <v>4</v>
      </c>
      <c r="M37" s="262">
        <v>4</v>
      </c>
      <c r="N37" s="262">
        <v>4</v>
      </c>
      <c r="O37" s="262">
        <v>4</v>
      </c>
      <c r="P37" s="262">
        <v>4</v>
      </c>
      <c r="Q37" s="263">
        <f t="shared" si="0"/>
        <v>60</v>
      </c>
      <c r="R37" s="262">
        <v>5</v>
      </c>
      <c r="S37" s="262">
        <v>5</v>
      </c>
      <c r="T37" s="262">
        <v>5</v>
      </c>
      <c r="U37" s="262">
        <v>4</v>
      </c>
      <c r="V37" s="262">
        <v>4</v>
      </c>
      <c r="W37" s="262">
        <v>5</v>
      </c>
      <c r="X37" s="262">
        <v>5</v>
      </c>
      <c r="Y37" s="262">
        <v>4</v>
      </c>
      <c r="Z37" s="262">
        <v>4</v>
      </c>
      <c r="AA37" s="262">
        <v>4</v>
      </c>
      <c r="AB37" s="262">
        <v>4</v>
      </c>
      <c r="AC37" s="262">
        <v>4</v>
      </c>
      <c r="AD37" s="262">
        <v>5</v>
      </c>
      <c r="AE37" s="262">
        <v>4</v>
      </c>
      <c r="AF37" s="262">
        <v>4</v>
      </c>
      <c r="AG37" s="261">
        <f t="shared" si="1"/>
        <v>66</v>
      </c>
      <c r="AJ37" s="394">
        <v>33</v>
      </c>
      <c r="AK37">
        <v>62</v>
      </c>
      <c r="AL37">
        <v>64</v>
      </c>
      <c r="AM37">
        <v>1</v>
      </c>
      <c r="AN37">
        <v>2</v>
      </c>
      <c r="AP37">
        <v>62</v>
      </c>
      <c r="AQ37">
        <v>1</v>
      </c>
    </row>
    <row r="38" spans="1:43" ht="21" customHeight="1" x14ac:dyDescent="0.25">
      <c r="A38" s="266" t="s">
        <v>264</v>
      </c>
      <c r="B38" s="262">
        <v>5</v>
      </c>
      <c r="C38" s="262">
        <v>5</v>
      </c>
      <c r="D38" s="262">
        <v>4</v>
      </c>
      <c r="E38" s="262">
        <v>5</v>
      </c>
      <c r="F38" s="262">
        <v>4</v>
      </c>
      <c r="G38" s="262">
        <v>5</v>
      </c>
      <c r="H38" s="262">
        <v>5</v>
      </c>
      <c r="I38" s="262">
        <v>4</v>
      </c>
      <c r="J38" s="262">
        <v>5</v>
      </c>
      <c r="K38" s="262">
        <v>5</v>
      </c>
      <c r="L38" s="262">
        <v>4</v>
      </c>
      <c r="M38" s="262">
        <v>4</v>
      </c>
      <c r="N38" s="262">
        <v>4</v>
      </c>
      <c r="O38" s="262">
        <v>5</v>
      </c>
      <c r="P38" s="262">
        <v>5</v>
      </c>
      <c r="Q38" s="263">
        <f t="shared" si="0"/>
        <v>69</v>
      </c>
      <c r="R38" s="262">
        <v>4</v>
      </c>
      <c r="S38" s="262">
        <v>4</v>
      </c>
      <c r="T38" s="262">
        <v>4</v>
      </c>
      <c r="U38" s="262">
        <v>5</v>
      </c>
      <c r="V38" s="262">
        <v>4</v>
      </c>
      <c r="W38" s="262">
        <v>5</v>
      </c>
      <c r="X38" s="262">
        <v>4</v>
      </c>
      <c r="Y38" s="262">
        <v>4</v>
      </c>
      <c r="Z38" s="262">
        <v>4</v>
      </c>
      <c r="AA38" s="262">
        <v>4</v>
      </c>
      <c r="AB38" s="262">
        <v>4</v>
      </c>
      <c r="AC38" s="262">
        <v>4</v>
      </c>
      <c r="AD38" s="262">
        <v>5</v>
      </c>
      <c r="AE38" s="262">
        <v>4</v>
      </c>
      <c r="AF38" s="262">
        <v>4</v>
      </c>
      <c r="AG38" s="261">
        <f t="shared" si="1"/>
        <v>63</v>
      </c>
      <c r="AJ38" s="394">
        <v>34</v>
      </c>
      <c r="AK38">
        <v>60</v>
      </c>
      <c r="AL38">
        <v>66</v>
      </c>
      <c r="AM38">
        <v>1</v>
      </c>
      <c r="AN38">
        <v>2</v>
      </c>
      <c r="AP38">
        <v>60</v>
      </c>
      <c r="AQ38">
        <v>1</v>
      </c>
    </row>
    <row r="39" spans="1:43" ht="21" customHeight="1" x14ac:dyDescent="0.25">
      <c r="A39" s="266" t="s">
        <v>265</v>
      </c>
      <c r="B39" s="262">
        <v>4</v>
      </c>
      <c r="C39" s="262">
        <v>5</v>
      </c>
      <c r="D39" s="262">
        <v>4</v>
      </c>
      <c r="E39" s="262">
        <v>4</v>
      </c>
      <c r="F39" s="262">
        <v>4</v>
      </c>
      <c r="G39" s="262">
        <v>4</v>
      </c>
      <c r="H39" s="262">
        <v>5</v>
      </c>
      <c r="I39" s="262">
        <v>3</v>
      </c>
      <c r="J39" s="262">
        <v>4</v>
      </c>
      <c r="K39" s="262">
        <v>4</v>
      </c>
      <c r="L39" s="262">
        <v>4</v>
      </c>
      <c r="M39" s="262">
        <v>4</v>
      </c>
      <c r="N39" s="262">
        <v>4</v>
      </c>
      <c r="O39" s="262">
        <v>4</v>
      </c>
      <c r="P39" s="262">
        <v>4</v>
      </c>
      <c r="Q39" s="263">
        <f t="shared" si="0"/>
        <v>61</v>
      </c>
      <c r="R39" s="262">
        <v>5</v>
      </c>
      <c r="S39" s="262">
        <v>5</v>
      </c>
      <c r="T39" s="262">
        <v>4</v>
      </c>
      <c r="U39" s="262">
        <v>4</v>
      </c>
      <c r="V39" s="262">
        <v>5</v>
      </c>
      <c r="W39" s="262">
        <v>5</v>
      </c>
      <c r="X39" s="262">
        <v>5</v>
      </c>
      <c r="Y39" s="262">
        <v>5</v>
      </c>
      <c r="Z39" s="262">
        <v>5</v>
      </c>
      <c r="AA39" s="262">
        <v>4</v>
      </c>
      <c r="AB39" s="262">
        <v>5</v>
      </c>
      <c r="AC39" s="262">
        <v>5</v>
      </c>
      <c r="AD39" s="262">
        <v>5</v>
      </c>
      <c r="AE39" s="262">
        <v>4</v>
      </c>
      <c r="AF39" s="262">
        <v>4</v>
      </c>
      <c r="AG39" s="261">
        <f t="shared" si="1"/>
        <v>70</v>
      </c>
      <c r="AJ39" s="394">
        <v>35</v>
      </c>
      <c r="AK39">
        <v>69</v>
      </c>
      <c r="AL39">
        <v>63</v>
      </c>
      <c r="AM39">
        <v>1</v>
      </c>
      <c r="AN39">
        <v>2</v>
      </c>
      <c r="AP39">
        <v>69</v>
      </c>
      <c r="AQ39">
        <v>1</v>
      </c>
    </row>
    <row r="40" spans="1:43" ht="21" customHeight="1" x14ac:dyDescent="0.25">
      <c r="A40" s="266" t="s">
        <v>266</v>
      </c>
      <c r="B40" s="262">
        <v>4</v>
      </c>
      <c r="C40" s="262">
        <v>5</v>
      </c>
      <c r="D40" s="262">
        <v>4</v>
      </c>
      <c r="E40" s="262">
        <v>4</v>
      </c>
      <c r="F40" s="262">
        <v>4</v>
      </c>
      <c r="G40" s="262">
        <v>4</v>
      </c>
      <c r="H40" s="262">
        <v>5</v>
      </c>
      <c r="I40" s="262">
        <v>4</v>
      </c>
      <c r="J40" s="262">
        <v>4</v>
      </c>
      <c r="K40" s="262">
        <v>4</v>
      </c>
      <c r="L40" s="262">
        <v>4</v>
      </c>
      <c r="M40" s="262">
        <v>4</v>
      </c>
      <c r="N40" s="262">
        <v>4</v>
      </c>
      <c r="O40" s="262">
        <v>4</v>
      </c>
      <c r="P40" s="262">
        <v>4</v>
      </c>
      <c r="Q40" s="263">
        <f t="shared" si="0"/>
        <v>62</v>
      </c>
      <c r="R40" s="262">
        <v>5</v>
      </c>
      <c r="S40" s="262">
        <v>5</v>
      </c>
      <c r="T40" s="262">
        <v>4</v>
      </c>
      <c r="U40" s="262">
        <v>4</v>
      </c>
      <c r="V40" s="262">
        <v>5</v>
      </c>
      <c r="W40" s="262">
        <v>5</v>
      </c>
      <c r="X40" s="262">
        <v>5</v>
      </c>
      <c r="Y40" s="262">
        <v>5</v>
      </c>
      <c r="Z40" s="262">
        <v>5</v>
      </c>
      <c r="AA40" s="262">
        <v>5</v>
      </c>
      <c r="AB40" s="262">
        <v>5</v>
      </c>
      <c r="AC40" s="262">
        <v>5</v>
      </c>
      <c r="AD40" s="262">
        <v>5</v>
      </c>
      <c r="AE40" s="262">
        <v>4</v>
      </c>
      <c r="AF40" s="262">
        <v>5</v>
      </c>
      <c r="AG40" s="261">
        <f t="shared" si="1"/>
        <v>72</v>
      </c>
      <c r="AJ40" s="394">
        <v>36</v>
      </c>
      <c r="AK40">
        <v>61</v>
      </c>
      <c r="AL40">
        <v>70</v>
      </c>
      <c r="AM40">
        <v>1</v>
      </c>
      <c r="AN40">
        <v>2</v>
      </c>
      <c r="AP40">
        <v>61</v>
      </c>
      <c r="AQ40">
        <v>1</v>
      </c>
    </row>
    <row r="41" spans="1:43" ht="21" customHeight="1" x14ac:dyDescent="0.25">
      <c r="A41" s="266" t="s">
        <v>267</v>
      </c>
      <c r="B41" s="262">
        <v>4</v>
      </c>
      <c r="C41" s="262">
        <v>5</v>
      </c>
      <c r="D41" s="262">
        <v>4</v>
      </c>
      <c r="E41" s="262">
        <v>4</v>
      </c>
      <c r="F41" s="262">
        <v>4</v>
      </c>
      <c r="G41" s="262">
        <v>4</v>
      </c>
      <c r="H41" s="262">
        <v>5</v>
      </c>
      <c r="I41" s="262">
        <v>3</v>
      </c>
      <c r="J41" s="262">
        <v>4</v>
      </c>
      <c r="K41" s="262">
        <v>4</v>
      </c>
      <c r="L41" s="262">
        <v>4</v>
      </c>
      <c r="M41" s="262">
        <v>4</v>
      </c>
      <c r="N41" s="262">
        <v>4</v>
      </c>
      <c r="O41" s="262">
        <v>4</v>
      </c>
      <c r="P41" s="262">
        <v>4</v>
      </c>
      <c r="Q41" s="263">
        <f t="shared" si="0"/>
        <v>61</v>
      </c>
      <c r="R41" s="262">
        <v>5</v>
      </c>
      <c r="S41" s="262">
        <v>5</v>
      </c>
      <c r="T41" s="262">
        <v>4</v>
      </c>
      <c r="U41" s="262">
        <v>4</v>
      </c>
      <c r="V41" s="262">
        <v>5</v>
      </c>
      <c r="W41" s="262">
        <v>5</v>
      </c>
      <c r="X41" s="262">
        <v>5</v>
      </c>
      <c r="Y41" s="262">
        <v>5</v>
      </c>
      <c r="Z41" s="262">
        <v>5</v>
      </c>
      <c r="AA41" s="262">
        <v>4</v>
      </c>
      <c r="AB41" s="262">
        <v>5</v>
      </c>
      <c r="AC41" s="262">
        <v>5</v>
      </c>
      <c r="AD41" s="262">
        <v>5</v>
      </c>
      <c r="AE41" s="262">
        <v>4</v>
      </c>
      <c r="AF41" s="262">
        <v>4</v>
      </c>
      <c r="AG41" s="261">
        <f t="shared" si="1"/>
        <v>70</v>
      </c>
      <c r="AJ41" s="394">
        <v>37</v>
      </c>
      <c r="AK41">
        <v>62</v>
      </c>
      <c r="AL41">
        <v>72</v>
      </c>
      <c r="AM41">
        <v>1</v>
      </c>
      <c r="AN41">
        <v>2</v>
      </c>
      <c r="AP41">
        <v>62</v>
      </c>
      <c r="AQ41">
        <v>1</v>
      </c>
    </row>
    <row r="42" spans="1:43" ht="21" customHeight="1" x14ac:dyDescent="0.25">
      <c r="A42" s="266" t="s">
        <v>268</v>
      </c>
      <c r="B42" s="262">
        <v>5</v>
      </c>
      <c r="C42" s="262">
        <v>5</v>
      </c>
      <c r="D42" s="262">
        <v>4</v>
      </c>
      <c r="E42" s="262">
        <v>5</v>
      </c>
      <c r="F42" s="262">
        <v>5</v>
      </c>
      <c r="G42" s="262">
        <v>5</v>
      </c>
      <c r="H42" s="262">
        <v>4</v>
      </c>
      <c r="I42" s="262">
        <v>5</v>
      </c>
      <c r="J42" s="262">
        <v>5</v>
      </c>
      <c r="K42" s="262">
        <v>5</v>
      </c>
      <c r="L42" s="262">
        <v>4</v>
      </c>
      <c r="M42" s="262">
        <v>4</v>
      </c>
      <c r="N42" s="262">
        <v>5</v>
      </c>
      <c r="O42" s="262">
        <v>4</v>
      </c>
      <c r="P42" s="262">
        <v>4</v>
      </c>
      <c r="Q42" s="263">
        <f t="shared" si="0"/>
        <v>69</v>
      </c>
      <c r="R42" s="262">
        <v>5</v>
      </c>
      <c r="S42" s="262">
        <v>5</v>
      </c>
      <c r="T42" s="262">
        <v>5</v>
      </c>
      <c r="U42" s="262">
        <v>5</v>
      </c>
      <c r="V42" s="262">
        <v>5</v>
      </c>
      <c r="W42" s="262">
        <v>5</v>
      </c>
      <c r="X42" s="262">
        <v>4</v>
      </c>
      <c r="Y42" s="262">
        <v>5</v>
      </c>
      <c r="Z42" s="262">
        <v>5</v>
      </c>
      <c r="AA42" s="262">
        <v>4</v>
      </c>
      <c r="AB42" s="262">
        <v>5</v>
      </c>
      <c r="AC42" s="262">
        <v>5</v>
      </c>
      <c r="AD42" s="262">
        <v>4</v>
      </c>
      <c r="AE42" s="262">
        <v>4</v>
      </c>
      <c r="AF42" s="262">
        <v>4</v>
      </c>
      <c r="AG42" s="261">
        <f t="shared" si="1"/>
        <v>70</v>
      </c>
      <c r="AJ42" s="394">
        <v>38</v>
      </c>
      <c r="AK42">
        <v>61</v>
      </c>
      <c r="AL42">
        <v>70</v>
      </c>
      <c r="AM42">
        <v>1</v>
      </c>
      <c r="AN42">
        <v>2</v>
      </c>
      <c r="AP42">
        <v>61</v>
      </c>
      <c r="AQ42">
        <v>1</v>
      </c>
    </row>
    <row r="43" spans="1:43" ht="21" customHeight="1" x14ac:dyDescent="0.25">
      <c r="A43" s="266" t="s">
        <v>269</v>
      </c>
      <c r="B43" s="262">
        <v>4</v>
      </c>
      <c r="C43" s="262">
        <v>4</v>
      </c>
      <c r="D43" s="262">
        <v>4</v>
      </c>
      <c r="E43" s="262">
        <v>4</v>
      </c>
      <c r="F43" s="262">
        <v>4</v>
      </c>
      <c r="G43" s="262">
        <v>5</v>
      </c>
      <c r="H43" s="262">
        <v>5</v>
      </c>
      <c r="I43" s="262">
        <v>4</v>
      </c>
      <c r="J43" s="262">
        <v>5</v>
      </c>
      <c r="K43" s="262">
        <v>4</v>
      </c>
      <c r="L43" s="262">
        <v>4</v>
      </c>
      <c r="M43" s="262">
        <v>4</v>
      </c>
      <c r="N43" s="262">
        <v>4</v>
      </c>
      <c r="O43" s="262">
        <v>4</v>
      </c>
      <c r="P43" s="262">
        <v>4</v>
      </c>
      <c r="Q43" s="263">
        <f t="shared" si="0"/>
        <v>63</v>
      </c>
      <c r="R43" s="262">
        <v>4</v>
      </c>
      <c r="S43" s="262">
        <v>4</v>
      </c>
      <c r="T43" s="262">
        <v>5</v>
      </c>
      <c r="U43" s="262">
        <v>4</v>
      </c>
      <c r="V43" s="262">
        <v>4</v>
      </c>
      <c r="W43" s="262">
        <v>5</v>
      </c>
      <c r="X43" s="262">
        <v>4</v>
      </c>
      <c r="Y43" s="262">
        <v>4</v>
      </c>
      <c r="Z43" s="262">
        <v>4</v>
      </c>
      <c r="AA43" s="262">
        <v>5</v>
      </c>
      <c r="AB43" s="262">
        <v>4</v>
      </c>
      <c r="AC43" s="262">
        <v>4</v>
      </c>
      <c r="AD43" s="262">
        <v>4</v>
      </c>
      <c r="AE43" s="262">
        <v>4</v>
      </c>
      <c r="AF43" s="262">
        <v>4</v>
      </c>
      <c r="AG43" s="261">
        <f t="shared" si="1"/>
        <v>63</v>
      </c>
      <c r="AJ43" s="394">
        <v>39</v>
      </c>
      <c r="AK43">
        <v>69</v>
      </c>
      <c r="AL43">
        <v>70</v>
      </c>
      <c r="AM43">
        <v>1</v>
      </c>
      <c r="AN43">
        <v>2</v>
      </c>
      <c r="AP43">
        <v>69</v>
      </c>
      <c r="AQ43">
        <v>1</v>
      </c>
    </row>
    <row r="44" spans="1:43" ht="21" customHeight="1" x14ac:dyDescent="0.25">
      <c r="A44" s="266" t="s">
        <v>270</v>
      </c>
      <c r="B44" s="262">
        <v>3</v>
      </c>
      <c r="C44" s="262">
        <v>3</v>
      </c>
      <c r="D44" s="262">
        <v>3</v>
      </c>
      <c r="E44" s="262">
        <v>5</v>
      </c>
      <c r="F44" s="262">
        <v>5</v>
      </c>
      <c r="G44" s="262">
        <v>4</v>
      </c>
      <c r="H44" s="262">
        <v>5</v>
      </c>
      <c r="I44" s="262">
        <v>5</v>
      </c>
      <c r="J44" s="262">
        <v>5</v>
      </c>
      <c r="K44" s="262">
        <v>5</v>
      </c>
      <c r="L44" s="262">
        <v>4</v>
      </c>
      <c r="M44" s="262">
        <v>5</v>
      </c>
      <c r="N44" s="262">
        <v>5</v>
      </c>
      <c r="O44" s="262">
        <v>5</v>
      </c>
      <c r="P44" s="262">
        <v>5</v>
      </c>
      <c r="Q44" s="263">
        <f t="shared" si="0"/>
        <v>67</v>
      </c>
      <c r="R44" s="262">
        <v>5</v>
      </c>
      <c r="S44" s="262">
        <v>5</v>
      </c>
      <c r="T44" s="262">
        <v>4</v>
      </c>
      <c r="U44" s="262">
        <v>5</v>
      </c>
      <c r="V44" s="262">
        <v>5</v>
      </c>
      <c r="W44" s="262">
        <v>5</v>
      </c>
      <c r="X44" s="262">
        <v>5</v>
      </c>
      <c r="Y44" s="262">
        <v>5</v>
      </c>
      <c r="Z44" s="262">
        <v>5</v>
      </c>
      <c r="AA44" s="262">
        <v>5</v>
      </c>
      <c r="AB44" s="262">
        <v>5</v>
      </c>
      <c r="AC44" s="262">
        <v>5</v>
      </c>
      <c r="AD44" s="262">
        <v>5</v>
      </c>
      <c r="AE44" s="262">
        <v>5</v>
      </c>
      <c r="AF44" s="262">
        <v>5</v>
      </c>
      <c r="AG44" s="261">
        <f t="shared" si="1"/>
        <v>74</v>
      </c>
      <c r="AJ44" s="394">
        <v>40</v>
      </c>
      <c r="AK44">
        <v>63</v>
      </c>
      <c r="AL44">
        <v>63</v>
      </c>
      <c r="AM44">
        <v>1</v>
      </c>
      <c r="AN44">
        <v>2</v>
      </c>
      <c r="AP44">
        <v>63</v>
      </c>
      <c r="AQ44">
        <v>1</v>
      </c>
    </row>
    <row r="45" spans="1:43" ht="21" customHeight="1" x14ac:dyDescent="0.25">
      <c r="A45" s="266" t="s">
        <v>271</v>
      </c>
      <c r="B45" s="262">
        <v>5</v>
      </c>
      <c r="C45" s="262">
        <v>4</v>
      </c>
      <c r="D45" s="262">
        <v>3</v>
      </c>
      <c r="E45" s="262">
        <v>5</v>
      </c>
      <c r="F45" s="262">
        <v>4</v>
      </c>
      <c r="G45" s="262">
        <v>4</v>
      </c>
      <c r="H45" s="262">
        <v>5</v>
      </c>
      <c r="I45" s="262">
        <v>5</v>
      </c>
      <c r="J45" s="262">
        <v>5</v>
      </c>
      <c r="K45" s="262">
        <v>5</v>
      </c>
      <c r="L45" s="262">
        <v>5</v>
      </c>
      <c r="M45" s="262">
        <v>5</v>
      </c>
      <c r="N45" s="262">
        <v>5</v>
      </c>
      <c r="O45" s="262">
        <v>5</v>
      </c>
      <c r="P45" s="262">
        <v>5</v>
      </c>
      <c r="Q45" s="263">
        <f t="shared" si="0"/>
        <v>70</v>
      </c>
      <c r="R45" s="262">
        <v>5</v>
      </c>
      <c r="S45" s="262">
        <v>5</v>
      </c>
      <c r="T45" s="262">
        <v>4</v>
      </c>
      <c r="U45" s="262">
        <v>5</v>
      </c>
      <c r="V45" s="262">
        <v>5</v>
      </c>
      <c r="W45" s="262">
        <v>5</v>
      </c>
      <c r="X45" s="262">
        <v>5</v>
      </c>
      <c r="Y45" s="262">
        <v>5</v>
      </c>
      <c r="Z45" s="262">
        <v>5</v>
      </c>
      <c r="AA45" s="262">
        <v>5</v>
      </c>
      <c r="AB45" s="262">
        <v>5</v>
      </c>
      <c r="AC45" s="262">
        <v>5</v>
      </c>
      <c r="AD45" s="262">
        <v>5</v>
      </c>
      <c r="AE45" s="262">
        <v>5</v>
      </c>
      <c r="AF45" s="262">
        <v>5</v>
      </c>
      <c r="AG45" s="261">
        <f t="shared" si="1"/>
        <v>74</v>
      </c>
      <c r="AJ45" s="394">
        <v>41</v>
      </c>
      <c r="AK45">
        <v>67</v>
      </c>
      <c r="AL45">
        <v>74</v>
      </c>
      <c r="AM45">
        <v>1</v>
      </c>
      <c r="AN45">
        <v>2</v>
      </c>
      <c r="AP45">
        <v>67</v>
      </c>
      <c r="AQ45">
        <v>1</v>
      </c>
    </row>
    <row r="46" spans="1:43" ht="21" customHeight="1" x14ac:dyDescent="0.25">
      <c r="A46" s="266" t="s">
        <v>272</v>
      </c>
      <c r="B46" s="262">
        <v>5</v>
      </c>
      <c r="C46" s="262">
        <v>5</v>
      </c>
      <c r="D46" s="262">
        <v>3</v>
      </c>
      <c r="E46" s="262">
        <v>4</v>
      </c>
      <c r="F46" s="262">
        <v>5</v>
      </c>
      <c r="G46" s="262">
        <v>5</v>
      </c>
      <c r="H46" s="262">
        <v>5</v>
      </c>
      <c r="I46" s="262">
        <v>5</v>
      </c>
      <c r="J46" s="262">
        <v>5</v>
      </c>
      <c r="K46" s="262">
        <v>5</v>
      </c>
      <c r="L46" s="262">
        <v>5</v>
      </c>
      <c r="M46" s="262">
        <v>4</v>
      </c>
      <c r="N46" s="262">
        <v>4</v>
      </c>
      <c r="O46" s="262">
        <v>5</v>
      </c>
      <c r="P46" s="262">
        <v>5</v>
      </c>
      <c r="Q46" s="263">
        <f t="shared" si="0"/>
        <v>70</v>
      </c>
      <c r="R46" s="262">
        <v>4</v>
      </c>
      <c r="S46" s="262">
        <v>4</v>
      </c>
      <c r="T46" s="262">
        <v>5</v>
      </c>
      <c r="U46" s="262">
        <v>4</v>
      </c>
      <c r="V46" s="262">
        <v>4</v>
      </c>
      <c r="W46" s="262">
        <v>5</v>
      </c>
      <c r="X46" s="262">
        <v>5</v>
      </c>
      <c r="Y46" s="262">
        <v>5</v>
      </c>
      <c r="Z46" s="262">
        <v>4</v>
      </c>
      <c r="AA46" s="262">
        <v>3</v>
      </c>
      <c r="AB46" s="262">
        <v>5</v>
      </c>
      <c r="AC46" s="262">
        <v>4</v>
      </c>
      <c r="AD46" s="262">
        <v>4</v>
      </c>
      <c r="AE46" s="262">
        <v>4</v>
      </c>
      <c r="AF46" s="262">
        <v>4</v>
      </c>
      <c r="AG46" s="261">
        <f t="shared" si="1"/>
        <v>64</v>
      </c>
      <c r="AJ46" s="394">
        <v>42</v>
      </c>
      <c r="AK46">
        <v>70</v>
      </c>
      <c r="AL46">
        <v>74</v>
      </c>
      <c r="AM46">
        <v>1</v>
      </c>
      <c r="AN46">
        <v>2</v>
      </c>
      <c r="AP46">
        <v>70</v>
      </c>
      <c r="AQ46">
        <v>1</v>
      </c>
    </row>
    <row r="47" spans="1:43" ht="21" customHeight="1" x14ac:dyDescent="0.25">
      <c r="A47" s="266" t="s">
        <v>273</v>
      </c>
      <c r="B47" s="262">
        <v>5</v>
      </c>
      <c r="C47" s="262">
        <v>4</v>
      </c>
      <c r="D47" s="262">
        <v>4</v>
      </c>
      <c r="E47" s="262">
        <v>4</v>
      </c>
      <c r="F47" s="262">
        <v>5</v>
      </c>
      <c r="G47" s="262">
        <v>5</v>
      </c>
      <c r="H47" s="262">
        <v>5</v>
      </c>
      <c r="I47" s="262">
        <v>4</v>
      </c>
      <c r="J47" s="262">
        <v>5</v>
      </c>
      <c r="K47" s="262">
        <v>5</v>
      </c>
      <c r="L47" s="262">
        <v>4</v>
      </c>
      <c r="M47" s="262">
        <v>5</v>
      </c>
      <c r="N47" s="262">
        <v>4</v>
      </c>
      <c r="O47" s="262">
        <v>4</v>
      </c>
      <c r="P47" s="262">
        <v>4</v>
      </c>
      <c r="Q47" s="263">
        <f t="shared" si="0"/>
        <v>67</v>
      </c>
      <c r="R47" s="262">
        <v>5</v>
      </c>
      <c r="S47" s="262">
        <v>4</v>
      </c>
      <c r="T47" s="262">
        <v>5</v>
      </c>
      <c r="U47" s="262">
        <v>5</v>
      </c>
      <c r="V47" s="262">
        <v>5</v>
      </c>
      <c r="W47" s="262">
        <v>5</v>
      </c>
      <c r="X47" s="262">
        <v>5</v>
      </c>
      <c r="Y47" s="262">
        <v>5</v>
      </c>
      <c r="Z47" s="262">
        <v>4</v>
      </c>
      <c r="AA47" s="262">
        <v>4</v>
      </c>
      <c r="AB47" s="262">
        <v>5</v>
      </c>
      <c r="AC47" s="262">
        <v>4</v>
      </c>
      <c r="AD47" s="262">
        <v>5</v>
      </c>
      <c r="AE47" s="262">
        <v>4</v>
      </c>
      <c r="AF47" s="262">
        <v>4</v>
      </c>
      <c r="AG47" s="261">
        <f t="shared" si="1"/>
        <v>69</v>
      </c>
      <c r="AJ47" s="394">
        <v>43</v>
      </c>
      <c r="AK47">
        <v>70</v>
      </c>
      <c r="AL47">
        <v>64</v>
      </c>
      <c r="AM47">
        <v>1</v>
      </c>
      <c r="AN47">
        <v>2</v>
      </c>
      <c r="AP47">
        <v>70</v>
      </c>
      <c r="AQ47">
        <v>1</v>
      </c>
    </row>
    <row r="48" spans="1:43" ht="21" customHeight="1" x14ac:dyDescent="0.25">
      <c r="A48" s="266" t="s">
        <v>274</v>
      </c>
      <c r="B48" s="262">
        <v>4</v>
      </c>
      <c r="C48" s="262">
        <v>3</v>
      </c>
      <c r="D48" s="262">
        <v>4</v>
      </c>
      <c r="E48" s="262">
        <v>4</v>
      </c>
      <c r="F48" s="262">
        <v>3</v>
      </c>
      <c r="G48" s="262">
        <v>4</v>
      </c>
      <c r="H48" s="262">
        <v>4</v>
      </c>
      <c r="I48" s="262">
        <v>4</v>
      </c>
      <c r="J48" s="262">
        <v>4</v>
      </c>
      <c r="K48" s="262">
        <v>3</v>
      </c>
      <c r="L48" s="262">
        <v>4</v>
      </c>
      <c r="M48" s="262">
        <v>3</v>
      </c>
      <c r="N48" s="262">
        <v>4</v>
      </c>
      <c r="O48" s="262">
        <v>4</v>
      </c>
      <c r="P48" s="262">
        <v>4</v>
      </c>
      <c r="Q48" s="263">
        <f t="shared" si="0"/>
        <v>56</v>
      </c>
      <c r="R48" s="262">
        <v>4</v>
      </c>
      <c r="S48" s="262">
        <v>4</v>
      </c>
      <c r="T48" s="262">
        <v>5</v>
      </c>
      <c r="U48" s="262">
        <v>3</v>
      </c>
      <c r="V48" s="262">
        <v>4</v>
      </c>
      <c r="W48" s="262">
        <v>4</v>
      </c>
      <c r="X48" s="262">
        <v>4</v>
      </c>
      <c r="Y48" s="262">
        <v>4</v>
      </c>
      <c r="Z48" s="262">
        <v>4</v>
      </c>
      <c r="AA48" s="262">
        <v>4</v>
      </c>
      <c r="AB48" s="262">
        <v>5</v>
      </c>
      <c r="AC48" s="262">
        <v>4</v>
      </c>
      <c r="AD48" s="262">
        <v>5</v>
      </c>
      <c r="AE48" s="262">
        <v>5</v>
      </c>
      <c r="AF48" s="262">
        <v>5</v>
      </c>
      <c r="AG48" s="261">
        <f t="shared" si="1"/>
        <v>64</v>
      </c>
      <c r="AJ48" s="394">
        <v>44</v>
      </c>
      <c r="AK48">
        <v>67</v>
      </c>
      <c r="AL48">
        <v>69</v>
      </c>
      <c r="AM48">
        <v>1</v>
      </c>
      <c r="AN48">
        <v>2</v>
      </c>
      <c r="AP48">
        <v>67</v>
      </c>
      <c r="AQ48">
        <v>1</v>
      </c>
    </row>
    <row r="49" spans="1:43" ht="21" customHeight="1" x14ac:dyDescent="0.25">
      <c r="A49" s="266" t="s">
        <v>275</v>
      </c>
      <c r="B49" s="262">
        <v>5</v>
      </c>
      <c r="C49" s="262">
        <v>5</v>
      </c>
      <c r="D49" s="262">
        <v>5</v>
      </c>
      <c r="E49" s="262">
        <v>5</v>
      </c>
      <c r="F49" s="262">
        <v>5</v>
      </c>
      <c r="G49" s="262">
        <v>5</v>
      </c>
      <c r="H49" s="262">
        <v>5</v>
      </c>
      <c r="I49" s="262">
        <v>5</v>
      </c>
      <c r="J49" s="262">
        <v>5</v>
      </c>
      <c r="K49" s="262">
        <v>5</v>
      </c>
      <c r="L49" s="262">
        <v>5</v>
      </c>
      <c r="M49" s="262">
        <v>5</v>
      </c>
      <c r="N49" s="262">
        <v>5</v>
      </c>
      <c r="O49" s="262">
        <v>5</v>
      </c>
      <c r="P49" s="262">
        <v>5</v>
      </c>
      <c r="Q49" s="263">
        <f t="shared" si="0"/>
        <v>75</v>
      </c>
      <c r="R49" s="262">
        <v>5</v>
      </c>
      <c r="S49" s="262">
        <v>3</v>
      </c>
      <c r="T49" s="262">
        <v>5</v>
      </c>
      <c r="U49" s="262">
        <v>5</v>
      </c>
      <c r="V49" s="262">
        <v>5</v>
      </c>
      <c r="W49" s="262">
        <v>5</v>
      </c>
      <c r="X49" s="262">
        <v>5</v>
      </c>
      <c r="Y49" s="262">
        <v>5</v>
      </c>
      <c r="Z49" s="262">
        <v>5</v>
      </c>
      <c r="AA49" s="262">
        <v>5</v>
      </c>
      <c r="AB49" s="262">
        <v>5</v>
      </c>
      <c r="AC49" s="262">
        <v>5</v>
      </c>
      <c r="AD49" s="262">
        <v>5</v>
      </c>
      <c r="AE49" s="262">
        <v>5</v>
      </c>
      <c r="AF49" s="262">
        <v>4</v>
      </c>
      <c r="AG49" s="261">
        <f t="shared" si="1"/>
        <v>72</v>
      </c>
      <c r="AJ49" s="394">
        <v>45</v>
      </c>
      <c r="AK49">
        <v>56</v>
      </c>
      <c r="AL49">
        <v>64</v>
      </c>
      <c r="AM49">
        <v>1</v>
      </c>
      <c r="AN49">
        <v>2</v>
      </c>
      <c r="AP49">
        <v>56</v>
      </c>
      <c r="AQ49">
        <v>1</v>
      </c>
    </row>
    <row r="50" spans="1:43" ht="21" customHeight="1" x14ac:dyDescent="0.25">
      <c r="A50" s="266" t="s">
        <v>276</v>
      </c>
      <c r="B50" s="262">
        <v>4</v>
      </c>
      <c r="C50" s="262">
        <v>5</v>
      </c>
      <c r="D50" s="262">
        <v>5</v>
      </c>
      <c r="E50" s="262">
        <v>5</v>
      </c>
      <c r="F50" s="262">
        <v>5</v>
      </c>
      <c r="G50" s="262">
        <v>4</v>
      </c>
      <c r="H50" s="262">
        <v>5</v>
      </c>
      <c r="I50" s="262">
        <v>5</v>
      </c>
      <c r="J50" s="262">
        <v>5</v>
      </c>
      <c r="K50" s="262">
        <v>4</v>
      </c>
      <c r="L50" s="262">
        <v>5</v>
      </c>
      <c r="M50" s="262">
        <v>5</v>
      </c>
      <c r="N50" s="262">
        <v>5</v>
      </c>
      <c r="O50" s="262">
        <v>4</v>
      </c>
      <c r="P50" s="262">
        <v>4</v>
      </c>
      <c r="Q50" s="263">
        <f t="shared" si="0"/>
        <v>70</v>
      </c>
      <c r="R50" s="262">
        <v>5</v>
      </c>
      <c r="S50" s="262">
        <v>5</v>
      </c>
      <c r="T50" s="262">
        <v>5</v>
      </c>
      <c r="U50" s="262">
        <v>5</v>
      </c>
      <c r="V50" s="262">
        <v>4</v>
      </c>
      <c r="W50" s="262">
        <v>5</v>
      </c>
      <c r="X50" s="262">
        <v>5</v>
      </c>
      <c r="Y50" s="262">
        <v>5</v>
      </c>
      <c r="Z50" s="262">
        <v>5</v>
      </c>
      <c r="AA50" s="262">
        <v>5</v>
      </c>
      <c r="AB50" s="262">
        <v>5</v>
      </c>
      <c r="AC50" s="262">
        <v>5</v>
      </c>
      <c r="AD50" s="262">
        <v>5</v>
      </c>
      <c r="AE50" s="262">
        <v>4</v>
      </c>
      <c r="AF50" s="262">
        <v>5</v>
      </c>
      <c r="AG50" s="261">
        <f t="shared" si="1"/>
        <v>73</v>
      </c>
      <c r="AJ50" s="394">
        <v>46</v>
      </c>
      <c r="AK50">
        <v>75</v>
      </c>
      <c r="AL50">
        <v>72</v>
      </c>
      <c r="AM50">
        <v>1</v>
      </c>
      <c r="AN50">
        <v>2</v>
      </c>
      <c r="AP50">
        <v>75</v>
      </c>
      <c r="AQ50">
        <v>1</v>
      </c>
    </row>
    <row r="51" spans="1:43" ht="21" customHeight="1" x14ac:dyDescent="0.25">
      <c r="A51" s="266" t="s">
        <v>277</v>
      </c>
      <c r="B51" s="262">
        <v>5</v>
      </c>
      <c r="C51" s="262">
        <v>4</v>
      </c>
      <c r="D51" s="262">
        <v>3</v>
      </c>
      <c r="E51" s="262">
        <v>5</v>
      </c>
      <c r="F51" s="262">
        <v>5</v>
      </c>
      <c r="G51" s="262">
        <v>5</v>
      </c>
      <c r="H51" s="262">
        <v>4</v>
      </c>
      <c r="I51" s="262">
        <v>4</v>
      </c>
      <c r="J51" s="262">
        <v>5</v>
      </c>
      <c r="K51" s="262">
        <v>5</v>
      </c>
      <c r="L51" s="262">
        <v>5</v>
      </c>
      <c r="M51" s="262">
        <v>5</v>
      </c>
      <c r="N51" s="262">
        <v>5</v>
      </c>
      <c r="O51" s="262">
        <v>5</v>
      </c>
      <c r="P51" s="262">
        <v>5</v>
      </c>
      <c r="Q51" s="263">
        <f t="shared" si="0"/>
        <v>70</v>
      </c>
      <c r="R51" s="262">
        <v>5</v>
      </c>
      <c r="S51" s="262">
        <v>5</v>
      </c>
      <c r="T51" s="262">
        <v>5</v>
      </c>
      <c r="U51" s="262">
        <v>5</v>
      </c>
      <c r="V51" s="262">
        <v>5</v>
      </c>
      <c r="W51" s="262">
        <v>5</v>
      </c>
      <c r="X51" s="262">
        <v>5</v>
      </c>
      <c r="Y51" s="262">
        <v>2</v>
      </c>
      <c r="Z51" s="262">
        <v>5</v>
      </c>
      <c r="AA51" s="262">
        <v>5</v>
      </c>
      <c r="AB51" s="262">
        <v>5</v>
      </c>
      <c r="AC51" s="262">
        <v>5</v>
      </c>
      <c r="AD51" s="262">
        <v>5</v>
      </c>
      <c r="AE51" s="262">
        <v>5</v>
      </c>
      <c r="AF51" s="262">
        <v>5</v>
      </c>
      <c r="AG51" s="261">
        <f t="shared" si="1"/>
        <v>72</v>
      </c>
      <c r="AJ51" s="394">
        <v>47</v>
      </c>
      <c r="AK51">
        <v>70</v>
      </c>
      <c r="AL51">
        <v>73</v>
      </c>
      <c r="AM51">
        <v>1</v>
      </c>
      <c r="AN51">
        <v>2</v>
      </c>
      <c r="AP51">
        <v>70</v>
      </c>
      <c r="AQ51">
        <v>1</v>
      </c>
    </row>
    <row r="52" spans="1:43" x14ac:dyDescent="0.25">
      <c r="A52" s="395"/>
      <c r="B52" s="395"/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261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5"/>
      <c r="AG52" s="261"/>
      <c r="AJ52" s="394">
        <v>48</v>
      </c>
      <c r="AK52">
        <v>70</v>
      </c>
      <c r="AL52">
        <v>72</v>
      </c>
      <c r="AM52">
        <v>1</v>
      </c>
      <c r="AN52">
        <v>2</v>
      </c>
      <c r="AP52">
        <v>70</v>
      </c>
      <c r="AQ52">
        <v>1</v>
      </c>
    </row>
    <row r="53" spans="1:43" x14ac:dyDescent="0.25">
      <c r="A53" s="395"/>
      <c r="B53" s="395">
        <f t="shared" ref="B53:AG53" si="2">SUM(B4:B51)</f>
        <v>219</v>
      </c>
      <c r="C53" s="395">
        <f t="shared" si="2"/>
        <v>210</v>
      </c>
      <c r="D53" s="395">
        <f t="shared" si="2"/>
        <v>197</v>
      </c>
      <c r="E53" s="395">
        <f t="shared" si="2"/>
        <v>219</v>
      </c>
      <c r="F53" s="395">
        <f t="shared" si="2"/>
        <v>215</v>
      </c>
      <c r="G53" s="395">
        <f t="shared" si="2"/>
        <v>225</v>
      </c>
      <c r="H53" s="395">
        <f t="shared" si="2"/>
        <v>221</v>
      </c>
      <c r="I53" s="395">
        <f t="shared" si="2"/>
        <v>205</v>
      </c>
      <c r="J53" s="395">
        <f t="shared" si="2"/>
        <v>225</v>
      </c>
      <c r="K53" s="395">
        <f t="shared" si="2"/>
        <v>218</v>
      </c>
      <c r="L53" s="395">
        <f t="shared" si="2"/>
        <v>209</v>
      </c>
      <c r="M53" s="395">
        <f t="shared" si="2"/>
        <v>210</v>
      </c>
      <c r="N53" s="395">
        <f t="shared" si="2"/>
        <v>217</v>
      </c>
      <c r="O53" s="395">
        <f t="shared" si="2"/>
        <v>213</v>
      </c>
      <c r="P53" s="395">
        <f t="shared" si="2"/>
        <v>213</v>
      </c>
      <c r="Q53" s="395">
        <f t="shared" si="2"/>
        <v>3216</v>
      </c>
      <c r="R53" s="395">
        <f t="shared" si="2"/>
        <v>223</v>
      </c>
      <c r="S53" s="395">
        <f t="shared" si="2"/>
        <v>215</v>
      </c>
      <c r="T53" s="395">
        <f t="shared" si="2"/>
        <v>224</v>
      </c>
      <c r="U53" s="395">
        <f t="shared" si="2"/>
        <v>213</v>
      </c>
      <c r="V53" s="395">
        <f t="shared" si="2"/>
        <v>223</v>
      </c>
      <c r="W53" s="395">
        <f t="shared" si="2"/>
        <v>228</v>
      </c>
      <c r="X53" s="395">
        <f t="shared" si="2"/>
        <v>226</v>
      </c>
      <c r="Y53" s="395">
        <f t="shared" si="2"/>
        <v>212</v>
      </c>
      <c r="Z53" s="395">
        <f t="shared" si="2"/>
        <v>213</v>
      </c>
      <c r="AA53" s="395">
        <f t="shared" si="2"/>
        <v>213</v>
      </c>
      <c r="AB53" s="395">
        <f t="shared" si="2"/>
        <v>230</v>
      </c>
      <c r="AC53" s="395">
        <f t="shared" si="2"/>
        <v>218</v>
      </c>
      <c r="AD53" s="395">
        <f t="shared" si="2"/>
        <v>229</v>
      </c>
      <c r="AE53" s="395">
        <f t="shared" si="2"/>
        <v>211</v>
      </c>
      <c r="AF53" s="395">
        <f t="shared" si="2"/>
        <v>210</v>
      </c>
      <c r="AG53" s="395">
        <f t="shared" si="2"/>
        <v>3288</v>
      </c>
      <c r="AP53">
        <v>72</v>
      </c>
      <c r="AQ53">
        <v>2</v>
      </c>
    </row>
    <row r="54" spans="1:43" x14ac:dyDescent="0.25">
      <c r="A54" s="395"/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261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261"/>
      <c r="AP54">
        <v>62</v>
      </c>
      <c r="AQ54">
        <v>2</v>
      </c>
    </row>
    <row r="55" spans="1:43" x14ac:dyDescent="0.25">
      <c r="AP55">
        <v>73</v>
      </c>
      <c r="AQ55">
        <v>2</v>
      </c>
    </row>
    <row r="56" spans="1:43" x14ac:dyDescent="0.25">
      <c r="AP56">
        <v>70</v>
      </c>
      <c r="AQ56">
        <v>2</v>
      </c>
    </row>
    <row r="57" spans="1:43" x14ac:dyDescent="0.25">
      <c r="U57" t="s">
        <v>183</v>
      </c>
      <c r="X57">
        <v>20</v>
      </c>
      <c r="Y57" t="s">
        <v>551</v>
      </c>
      <c r="AP57">
        <v>70</v>
      </c>
      <c r="AQ57">
        <v>2</v>
      </c>
    </row>
    <row r="58" spans="1:43" x14ac:dyDescent="0.25">
      <c r="U58" s="445" t="s">
        <v>552</v>
      </c>
      <c r="V58" s="445"/>
      <c r="W58" s="445"/>
      <c r="X58" s="445">
        <v>28</v>
      </c>
      <c r="Y58" s="445" t="s">
        <v>551</v>
      </c>
      <c r="Z58" s="445"/>
      <c r="AP58">
        <v>66</v>
      </c>
      <c r="AQ58">
        <v>2</v>
      </c>
    </row>
    <row r="59" spans="1:43" x14ac:dyDescent="0.25">
      <c r="U59" t="s">
        <v>48</v>
      </c>
      <c r="X59">
        <v>48</v>
      </c>
      <c r="Y59" t="s">
        <v>551</v>
      </c>
      <c r="AP59">
        <v>66</v>
      </c>
      <c r="AQ59">
        <v>2</v>
      </c>
    </row>
    <row r="60" spans="1:43" x14ac:dyDescent="0.25">
      <c r="AP60">
        <v>67</v>
      </c>
      <c r="AQ60">
        <v>2</v>
      </c>
    </row>
    <row r="61" spans="1:43" x14ac:dyDescent="0.25">
      <c r="AP61">
        <v>75</v>
      </c>
      <c r="AQ61">
        <v>2</v>
      </c>
    </row>
    <row r="62" spans="1:43" x14ac:dyDescent="0.25">
      <c r="AP62">
        <v>75</v>
      </c>
      <c r="AQ62">
        <v>2</v>
      </c>
    </row>
    <row r="63" spans="1:43" x14ac:dyDescent="0.25">
      <c r="AP63">
        <v>75</v>
      </c>
      <c r="AQ63">
        <v>2</v>
      </c>
    </row>
    <row r="64" spans="1:43" x14ac:dyDescent="0.25">
      <c r="AP64">
        <v>63</v>
      </c>
      <c r="AQ64">
        <v>2</v>
      </c>
    </row>
    <row r="65" spans="42:43" x14ac:dyDescent="0.25">
      <c r="AP65">
        <v>61</v>
      </c>
      <c r="AQ65">
        <v>2</v>
      </c>
    </row>
    <row r="66" spans="42:43" x14ac:dyDescent="0.25">
      <c r="AP66">
        <v>62</v>
      </c>
      <c r="AQ66">
        <v>2</v>
      </c>
    </row>
    <row r="67" spans="42:43" x14ac:dyDescent="0.25">
      <c r="AP67">
        <v>67</v>
      </c>
      <c r="AQ67">
        <v>2</v>
      </c>
    </row>
    <row r="68" spans="42:43" x14ac:dyDescent="0.25">
      <c r="AP68">
        <v>75</v>
      </c>
      <c r="AQ68">
        <v>2</v>
      </c>
    </row>
    <row r="69" spans="42:43" x14ac:dyDescent="0.25">
      <c r="AP69">
        <v>61</v>
      </c>
      <c r="AQ69">
        <v>2</v>
      </c>
    </row>
    <row r="70" spans="42:43" x14ac:dyDescent="0.25">
      <c r="AP70">
        <v>70</v>
      </c>
      <c r="AQ70">
        <v>2</v>
      </c>
    </row>
    <row r="71" spans="42:43" x14ac:dyDescent="0.25">
      <c r="AP71">
        <v>67</v>
      </c>
      <c r="AQ71">
        <v>2</v>
      </c>
    </row>
    <row r="72" spans="42:43" x14ac:dyDescent="0.25">
      <c r="AP72">
        <v>62</v>
      </c>
      <c r="AQ72">
        <v>2</v>
      </c>
    </row>
    <row r="73" spans="42:43" x14ac:dyDescent="0.25">
      <c r="AP73">
        <v>68</v>
      </c>
      <c r="AQ73">
        <v>2</v>
      </c>
    </row>
    <row r="74" spans="42:43" x14ac:dyDescent="0.25">
      <c r="AP74">
        <v>67</v>
      </c>
      <c r="AQ74">
        <v>2</v>
      </c>
    </row>
    <row r="75" spans="42:43" x14ac:dyDescent="0.25">
      <c r="AP75">
        <v>75</v>
      </c>
      <c r="AQ75">
        <v>2</v>
      </c>
    </row>
    <row r="76" spans="42:43" x14ac:dyDescent="0.25">
      <c r="AP76">
        <v>63</v>
      </c>
      <c r="AQ76">
        <v>2</v>
      </c>
    </row>
    <row r="77" spans="42:43" x14ac:dyDescent="0.25">
      <c r="AP77">
        <v>70</v>
      </c>
      <c r="AQ77">
        <v>2</v>
      </c>
    </row>
    <row r="78" spans="42:43" x14ac:dyDescent="0.25">
      <c r="AP78">
        <v>67</v>
      </c>
      <c r="AQ78">
        <v>2</v>
      </c>
    </row>
    <row r="79" spans="42:43" x14ac:dyDescent="0.25">
      <c r="AP79">
        <v>69</v>
      </c>
      <c r="AQ79">
        <v>2</v>
      </c>
    </row>
    <row r="80" spans="42:43" x14ac:dyDescent="0.25">
      <c r="AP80">
        <v>72</v>
      </c>
      <c r="AQ80">
        <v>2</v>
      </c>
    </row>
    <row r="81" spans="42:43" x14ac:dyDescent="0.25">
      <c r="AP81">
        <v>75</v>
      </c>
      <c r="AQ81">
        <v>2</v>
      </c>
    </row>
    <row r="82" spans="42:43" x14ac:dyDescent="0.25">
      <c r="AP82">
        <v>65</v>
      </c>
      <c r="AQ82">
        <v>2</v>
      </c>
    </row>
    <row r="83" spans="42:43" x14ac:dyDescent="0.25">
      <c r="AP83">
        <v>70</v>
      </c>
      <c r="AQ83">
        <v>2</v>
      </c>
    </row>
    <row r="84" spans="42:43" x14ac:dyDescent="0.25">
      <c r="AP84">
        <v>68</v>
      </c>
      <c r="AQ84">
        <v>2</v>
      </c>
    </row>
    <row r="85" spans="42:43" x14ac:dyDescent="0.25">
      <c r="AP85">
        <v>64</v>
      </c>
      <c r="AQ85">
        <v>2</v>
      </c>
    </row>
    <row r="86" spans="42:43" x14ac:dyDescent="0.25">
      <c r="AP86">
        <v>66</v>
      </c>
      <c r="AQ86">
        <v>2</v>
      </c>
    </row>
    <row r="87" spans="42:43" x14ac:dyDescent="0.25">
      <c r="AP87">
        <v>63</v>
      </c>
      <c r="AQ87">
        <v>2</v>
      </c>
    </row>
    <row r="88" spans="42:43" x14ac:dyDescent="0.25">
      <c r="AP88">
        <v>70</v>
      </c>
      <c r="AQ88">
        <v>2</v>
      </c>
    </row>
    <row r="89" spans="42:43" x14ac:dyDescent="0.25">
      <c r="AP89">
        <v>72</v>
      </c>
      <c r="AQ89">
        <v>2</v>
      </c>
    </row>
    <row r="90" spans="42:43" x14ac:dyDescent="0.25">
      <c r="AP90">
        <v>70</v>
      </c>
      <c r="AQ90">
        <v>2</v>
      </c>
    </row>
    <row r="91" spans="42:43" x14ac:dyDescent="0.25">
      <c r="AP91">
        <v>70</v>
      </c>
      <c r="AQ91">
        <v>2</v>
      </c>
    </row>
    <row r="92" spans="42:43" x14ac:dyDescent="0.25">
      <c r="AP92">
        <v>63</v>
      </c>
      <c r="AQ92">
        <v>2</v>
      </c>
    </row>
    <row r="93" spans="42:43" x14ac:dyDescent="0.25">
      <c r="AP93">
        <v>74</v>
      </c>
      <c r="AQ93">
        <v>2</v>
      </c>
    </row>
    <row r="94" spans="42:43" x14ac:dyDescent="0.25">
      <c r="AP94">
        <v>74</v>
      </c>
      <c r="AQ94">
        <v>2</v>
      </c>
    </row>
    <row r="95" spans="42:43" x14ac:dyDescent="0.25">
      <c r="AP95">
        <v>64</v>
      </c>
      <c r="AQ95">
        <v>2</v>
      </c>
    </row>
    <row r="96" spans="42:43" x14ac:dyDescent="0.25">
      <c r="AP96">
        <v>69</v>
      </c>
      <c r="AQ96">
        <v>2</v>
      </c>
    </row>
    <row r="97" spans="42:43" x14ac:dyDescent="0.25">
      <c r="AP97">
        <v>64</v>
      </c>
      <c r="AQ97">
        <v>2</v>
      </c>
    </row>
    <row r="98" spans="42:43" x14ac:dyDescent="0.25">
      <c r="AP98">
        <v>72</v>
      </c>
      <c r="AQ98">
        <v>2</v>
      </c>
    </row>
    <row r="99" spans="42:43" x14ac:dyDescent="0.25">
      <c r="AP99">
        <v>73</v>
      </c>
      <c r="AQ99">
        <v>2</v>
      </c>
    </row>
    <row r="100" spans="42:43" x14ac:dyDescent="0.25">
      <c r="AP100">
        <v>72</v>
      </c>
      <c r="AQ100">
        <v>2</v>
      </c>
    </row>
  </sheetData>
  <mergeCells count="6">
    <mergeCell ref="AT6:AT9"/>
    <mergeCell ref="A1:A2"/>
    <mergeCell ref="B1:P1"/>
    <mergeCell ref="R1:AF1"/>
    <mergeCell ref="AT4:AY4"/>
    <mergeCell ref="AT5:AU5"/>
  </mergeCells>
  <pageMargins left="0.7" right="0.7" top="0.75" bottom="0.75" header="0.3" footer="0.3"/>
  <pageSetup paperSize="285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D881-FCF5-41C8-9420-2BC701CD09BD}">
  <dimension ref="B3:I51"/>
  <sheetViews>
    <sheetView workbookViewId="0">
      <selection activeCell="B1" sqref="B1:C1048576"/>
    </sheetView>
  </sheetViews>
  <sheetFormatPr defaultRowHeight="15" x14ac:dyDescent="0.25"/>
  <cols>
    <col min="8" max="8" width="21.85546875" customWidth="1"/>
  </cols>
  <sheetData>
    <row r="3" spans="2:9" x14ac:dyDescent="0.25">
      <c r="B3" s="463" t="s">
        <v>491</v>
      </c>
      <c r="C3" s="463" t="s">
        <v>492</v>
      </c>
    </row>
    <row r="4" spans="2:9" x14ac:dyDescent="0.25">
      <c r="B4" s="20">
        <v>74</v>
      </c>
      <c r="C4" s="20">
        <v>72</v>
      </c>
      <c r="F4" s="719" t="s">
        <v>557</v>
      </c>
      <c r="G4" s="719"/>
      <c r="H4" s="719"/>
      <c r="I4" s="464"/>
    </row>
    <row r="5" spans="2:9" x14ac:dyDescent="0.25">
      <c r="B5" s="20">
        <v>67</v>
      </c>
      <c r="C5" s="20">
        <v>62</v>
      </c>
      <c r="F5" s="720" t="s">
        <v>53</v>
      </c>
      <c r="G5" s="720"/>
      <c r="H5" s="465" t="s">
        <v>558</v>
      </c>
      <c r="I5" s="464"/>
    </row>
    <row r="6" spans="2:9" x14ac:dyDescent="0.25">
      <c r="B6" s="20">
        <v>74</v>
      </c>
      <c r="C6" s="20">
        <v>73</v>
      </c>
      <c r="F6" s="721" t="s">
        <v>191</v>
      </c>
      <c r="G6" s="721"/>
      <c r="H6" s="466">
        <v>48</v>
      </c>
      <c r="I6" s="464"/>
    </row>
    <row r="7" spans="2:9" x14ac:dyDescent="0.25">
      <c r="B7" s="20">
        <v>71</v>
      </c>
      <c r="C7" s="20">
        <v>70</v>
      </c>
      <c r="F7" s="718" t="s">
        <v>569</v>
      </c>
      <c r="G7" s="467" t="s">
        <v>97</v>
      </c>
      <c r="H7" s="468">
        <v>-1.1842378929335002E-15</v>
      </c>
      <c r="I7" s="464"/>
    </row>
    <row r="8" spans="2:9" ht="24" x14ac:dyDescent="0.25">
      <c r="B8" s="20">
        <v>71</v>
      </c>
      <c r="C8" s="20">
        <v>70</v>
      </c>
      <c r="F8" s="718"/>
      <c r="G8" s="467" t="s">
        <v>98</v>
      </c>
      <c r="H8" s="469">
        <v>3.9781254193797619</v>
      </c>
      <c r="I8" s="464"/>
    </row>
    <row r="9" spans="2:9" x14ac:dyDescent="0.25">
      <c r="B9" s="20">
        <v>65</v>
      </c>
      <c r="C9" s="20">
        <v>66</v>
      </c>
      <c r="F9" s="718" t="s">
        <v>559</v>
      </c>
      <c r="G9" s="467" t="s">
        <v>560</v>
      </c>
      <c r="H9" s="470">
        <v>8.2832247437158696E-2</v>
      </c>
      <c r="I9" s="464"/>
    </row>
    <row r="10" spans="2:9" x14ac:dyDescent="0.25">
      <c r="B10" s="20">
        <v>66</v>
      </c>
      <c r="C10" s="20">
        <v>66</v>
      </c>
      <c r="F10" s="718"/>
      <c r="G10" s="467" t="s">
        <v>561</v>
      </c>
      <c r="H10" s="470">
        <v>8.2832247437158696E-2</v>
      </c>
      <c r="I10" s="464"/>
    </row>
    <row r="11" spans="2:9" x14ac:dyDescent="0.25">
      <c r="B11" s="20">
        <v>63</v>
      </c>
      <c r="C11" s="20">
        <v>67</v>
      </c>
      <c r="F11" s="718"/>
      <c r="G11" s="467" t="s">
        <v>562</v>
      </c>
      <c r="H11" s="470">
        <v>-6.7934309924401859E-2</v>
      </c>
      <c r="I11" s="464"/>
    </row>
    <row r="12" spans="2:9" x14ac:dyDescent="0.25">
      <c r="B12" s="20">
        <v>75</v>
      </c>
      <c r="C12" s="20">
        <v>75</v>
      </c>
      <c r="F12" s="718" t="s">
        <v>563</v>
      </c>
      <c r="G12" s="718"/>
      <c r="H12" s="470">
        <v>8.2832247437158696E-2</v>
      </c>
      <c r="I12" s="464"/>
    </row>
    <row r="13" spans="2:9" x14ac:dyDescent="0.25">
      <c r="B13" s="20">
        <v>72</v>
      </c>
      <c r="C13" s="20">
        <v>75</v>
      </c>
      <c r="F13" s="716" t="s">
        <v>564</v>
      </c>
      <c r="G13" s="716"/>
      <c r="H13" s="471" t="s">
        <v>570</v>
      </c>
      <c r="I13" s="464"/>
    </row>
    <row r="14" spans="2:9" x14ac:dyDescent="0.25">
      <c r="B14" s="20">
        <v>73</v>
      </c>
      <c r="C14" s="20">
        <v>75</v>
      </c>
      <c r="F14" s="717" t="s">
        <v>565</v>
      </c>
      <c r="G14" s="717"/>
      <c r="H14" s="717"/>
      <c r="I14" s="464"/>
    </row>
    <row r="15" spans="2:9" x14ac:dyDescent="0.25">
      <c r="B15" s="20">
        <v>69</v>
      </c>
      <c r="C15" s="20">
        <v>63</v>
      </c>
      <c r="F15" s="717" t="s">
        <v>566</v>
      </c>
      <c r="G15" s="717"/>
      <c r="H15" s="717"/>
      <c r="I15" s="464"/>
    </row>
    <row r="16" spans="2:9" x14ac:dyDescent="0.25">
      <c r="B16" s="20">
        <v>60</v>
      </c>
      <c r="C16" s="20">
        <v>61</v>
      </c>
      <c r="F16" s="717" t="s">
        <v>567</v>
      </c>
      <c r="G16" s="717"/>
      <c r="H16" s="717"/>
      <c r="I16" s="464"/>
    </row>
    <row r="17" spans="2:9" x14ac:dyDescent="0.25">
      <c r="B17" s="20">
        <v>55</v>
      </c>
      <c r="C17" s="20">
        <v>62</v>
      </c>
      <c r="F17" s="717" t="s">
        <v>568</v>
      </c>
      <c r="G17" s="717"/>
      <c r="H17" s="717"/>
      <c r="I17" s="464"/>
    </row>
    <row r="18" spans="2:9" x14ac:dyDescent="0.25">
      <c r="B18" s="20">
        <v>73</v>
      </c>
      <c r="C18" s="20">
        <v>67</v>
      </c>
    </row>
    <row r="19" spans="2:9" x14ac:dyDescent="0.25">
      <c r="B19" s="20">
        <v>74</v>
      </c>
      <c r="C19" s="20">
        <v>75</v>
      </c>
    </row>
    <row r="20" spans="2:9" x14ac:dyDescent="0.25">
      <c r="B20" s="20">
        <v>63</v>
      </c>
      <c r="C20" s="20">
        <v>61</v>
      </c>
    </row>
    <row r="21" spans="2:9" x14ac:dyDescent="0.25">
      <c r="B21" s="20">
        <v>67</v>
      </c>
      <c r="C21" s="20">
        <v>70</v>
      </c>
    </row>
    <row r="22" spans="2:9" x14ac:dyDescent="0.25">
      <c r="B22" s="20">
        <v>67</v>
      </c>
      <c r="C22" s="20">
        <v>67</v>
      </c>
    </row>
    <row r="23" spans="2:9" x14ac:dyDescent="0.25">
      <c r="B23" s="20">
        <v>62</v>
      </c>
      <c r="C23" s="20">
        <v>62</v>
      </c>
    </row>
    <row r="24" spans="2:9" x14ac:dyDescent="0.25">
      <c r="B24" s="20">
        <v>60</v>
      </c>
      <c r="C24" s="20">
        <v>68</v>
      </c>
    </row>
    <row r="25" spans="2:9" x14ac:dyDescent="0.25">
      <c r="B25" s="20">
        <v>70</v>
      </c>
      <c r="C25" s="20">
        <v>67</v>
      </c>
    </row>
    <row r="26" spans="2:9" x14ac:dyDescent="0.25">
      <c r="B26" s="20">
        <v>72</v>
      </c>
      <c r="C26" s="20">
        <v>75</v>
      </c>
    </row>
    <row r="27" spans="2:9" x14ac:dyDescent="0.25">
      <c r="B27" s="20">
        <v>66</v>
      </c>
      <c r="C27" s="20">
        <v>63</v>
      </c>
    </row>
    <row r="28" spans="2:9" x14ac:dyDescent="0.25">
      <c r="B28" s="20">
        <v>66</v>
      </c>
      <c r="C28" s="20">
        <v>70</v>
      </c>
    </row>
    <row r="29" spans="2:9" x14ac:dyDescent="0.25">
      <c r="B29" s="20">
        <v>71</v>
      </c>
      <c r="C29" s="20">
        <v>67</v>
      </c>
    </row>
    <row r="30" spans="2:9" x14ac:dyDescent="0.25">
      <c r="B30" s="20">
        <v>75</v>
      </c>
      <c r="C30" s="20">
        <v>69</v>
      </c>
    </row>
    <row r="31" spans="2:9" x14ac:dyDescent="0.25">
      <c r="B31" s="20">
        <v>46</v>
      </c>
      <c r="C31" s="20">
        <v>72</v>
      </c>
    </row>
    <row r="32" spans="2:9" x14ac:dyDescent="0.25">
      <c r="B32" s="20">
        <v>72</v>
      </c>
      <c r="C32" s="20">
        <v>75</v>
      </c>
    </row>
    <row r="33" spans="2:3" x14ac:dyDescent="0.25">
      <c r="B33" s="20">
        <v>74</v>
      </c>
      <c r="C33" s="20">
        <v>65</v>
      </c>
    </row>
    <row r="34" spans="2:3" x14ac:dyDescent="0.25">
      <c r="B34" s="20">
        <v>65</v>
      </c>
      <c r="C34" s="20">
        <v>70</v>
      </c>
    </row>
    <row r="35" spans="2:3" x14ac:dyDescent="0.25">
      <c r="B35" s="20">
        <v>66</v>
      </c>
      <c r="C35" s="20">
        <v>68</v>
      </c>
    </row>
    <row r="36" spans="2:3" x14ac:dyDescent="0.25">
      <c r="B36" s="20">
        <v>62</v>
      </c>
      <c r="C36" s="20">
        <v>64</v>
      </c>
    </row>
    <row r="37" spans="2:3" x14ac:dyDescent="0.25">
      <c r="B37" s="20">
        <v>60</v>
      </c>
      <c r="C37" s="20">
        <v>66</v>
      </c>
    </row>
    <row r="38" spans="2:3" x14ac:dyDescent="0.25">
      <c r="B38" s="20">
        <v>69</v>
      </c>
      <c r="C38" s="20">
        <v>63</v>
      </c>
    </row>
    <row r="39" spans="2:3" x14ac:dyDescent="0.25">
      <c r="B39" s="20">
        <v>61</v>
      </c>
      <c r="C39" s="20">
        <v>70</v>
      </c>
    </row>
    <row r="40" spans="2:3" x14ac:dyDescent="0.25">
      <c r="B40" s="20">
        <v>62</v>
      </c>
      <c r="C40" s="20">
        <v>72</v>
      </c>
    </row>
    <row r="41" spans="2:3" x14ac:dyDescent="0.25">
      <c r="B41" s="20">
        <v>61</v>
      </c>
      <c r="C41" s="20">
        <v>70</v>
      </c>
    </row>
    <row r="42" spans="2:3" x14ac:dyDescent="0.25">
      <c r="B42" s="20">
        <v>69</v>
      </c>
      <c r="C42" s="20">
        <v>70</v>
      </c>
    </row>
    <row r="43" spans="2:3" x14ac:dyDescent="0.25">
      <c r="B43" s="20">
        <v>63</v>
      </c>
      <c r="C43" s="20">
        <v>63</v>
      </c>
    </row>
    <row r="44" spans="2:3" x14ac:dyDescent="0.25">
      <c r="B44" s="20">
        <v>67</v>
      </c>
      <c r="C44" s="20">
        <v>74</v>
      </c>
    </row>
    <row r="45" spans="2:3" x14ac:dyDescent="0.25">
      <c r="B45" s="20">
        <v>70</v>
      </c>
      <c r="C45" s="20">
        <v>74</v>
      </c>
    </row>
    <row r="46" spans="2:3" x14ac:dyDescent="0.25">
      <c r="B46" s="20">
        <v>70</v>
      </c>
      <c r="C46" s="20">
        <v>64</v>
      </c>
    </row>
    <row r="47" spans="2:3" x14ac:dyDescent="0.25">
      <c r="B47" s="20">
        <v>67</v>
      </c>
      <c r="C47" s="20">
        <v>69</v>
      </c>
    </row>
    <row r="48" spans="2:3" x14ac:dyDescent="0.25">
      <c r="B48" s="20">
        <v>56</v>
      </c>
      <c r="C48" s="20">
        <v>64</v>
      </c>
    </row>
    <row r="49" spans="2:3" x14ac:dyDescent="0.25">
      <c r="B49" s="20">
        <v>75</v>
      </c>
      <c r="C49" s="20">
        <v>72</v>
      </c>
    </row>
    <row r="50" spans="2:3" x14ac:dyDescent="0.25">
      <c r="B50" s="20">
        <v>70</v>
      </c>
      <c r="C50" s="20">
        <v>73</v>
      </c>
    </row>
    <row r="51" spans="2:3" x14ac:dyDescent="0.25">
      <c r="B51" s="20">
        <v>70</v>
      </c>
      <c r="C51" s="20">
        <v>72</v>
      </c>
    </row>
  </sheetData>
  <mergeCells count="11">
    <mergeCell ref="F12:G12"/>
    <mergeCell ref="F4:H4"/>
    <mergeCell ref="F5:G5"/>
    <mergeCell ref="F6:G6"/>
    <mergeCell ref="F7:F8"/>
    <mergeCell ref="F9:F11"/>
    <mergeCell ref="F13:G13"/>
    <mergeCell ref="F14:H14"/>
    <mergeCell ref="F15:H15"/>
    <mergeCell ref="F16:H16"/>
    <mergeCell ref="F17:H17"/>
  </mergeCells>
  <pageMargins left="0.7" right="0.7" top="0.75" bottom="0.75" header="0.3" footer="0.3"/>
  <pageSetup paperSize="285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F06C-1B83-46C7-9F62-4BA44B0A4D56}">
  <dimension ref="B3:P51"/>
  <sheetViews>
    <sheetView workbookViewId="0">
      <selection activeCell="B1" sqref="B1:C1048576"/>
    </sheetView>
  </sheetViews>
  <sheetFormatPr defaultRowHeight="15" x14ac:dyDescent="0.25"/>
  <sheetData>
    <row r="3" spans="2:16" x14ac:dyDescent="0.25">
      <c r="B3" s="463" t="s">
        <v>491</v>
      </c>
      <c r="C3" s="463" t="s">
        <v>492</v>
      </c>
    </row>
    <row r="4" spans="2:16" x14ac:dyDescent="0.25">
      <c r="B4" s="20">
        <v>74</v>
      </c>
      <c r="C4" s="20">
        <v>72</v>
      </c>
    </row>
    <row r="5" spans="2:16" x14ac:dyDescent="0.25">
      <c r="B5" s="20">
        <v>67</v>
      </c>
      <c r="C5" s="20">
        <v>62</v>
      </c>
      <c r="H5" s="722" t="s">
        <v>571</v>
      </c>
      <c r="I5" s="722"/>
      <c r="J5" s="722"/>
      <c r="K5" s="722"/>
      <c r="L5" s="722"/>
      <c r="M5" s="722"/>
      <c r="N5" s="722"/>
      <c r="O5" s="722"/>
      <c r="P5" s="472"/>
    </row>
    <row r="6" spans="2:16" ht="24.75" x14ac:dyDescent="0.25">
      <c r="B6" s="20">
        <v>74</v>
      </c>
      <c r="C6" s="20">
        <v>73</v>
      </c>
      <c r="H6" s="723" t="s">
        <v>53</v>
      </c>
      <c r="I6" s="723"/>
      <c r="J6" s="723"/>
      <c r="K6" s="473" t="s">
        <v>572</v>
      </c>
      <c r="L6" s="474" t="s">
        <v>63</v>
      </c>
      <c r="M6" s="474" t="s">
        <v>573</v>
      </c>
      <c r="N6" s="474" t="s">
        <v>533</v>
      </c>
      <c r="O6" s="475" t="s">
        <v>58</v>
      </c>
      <c r="P6" s="472"/>
    </row>
    <row r="7" spans="2:16" ht="24" x14ac:dyDescent="0.25">
      <c r="B7" s="20">
        <v>71</v>
      </c>
      <c r="C7" s="20">
        <v>70</v>
      </c>
      <c r="H7" s="724" t="s">
        <v>574</v>
      </c>
      <c r="I7" s="724" t="s">
        <v>575</v>
      </c>
      <c r="J7" s="476" t="s">
        <v>576</v>
      </c>
      <c r="K7" s="477">
        <v>465.96666666666607</v>
      </c>
      <c r="L7" s="478">
        <v>16</v>
      </c>
      <c r="M7" s="479">
        <v>29.122916666666629</v>
      </c>
      <c r="N7" s="479">
        <v>2.0896776869068718</v>
      </c>
      <c r="O7" s="480">
        <v>3.8381605978607632E-2</v>
      </c>
      <c r="P7" s="472"/>
    </row>
    <row r="8" spans="2:16" x14ac:dyDescent="0.25">
      <c r="B8" s="20">
        <v>71</v>
      </c>
      <c r="C8" s="20">
        <v>70</v>
      </c>
      <c r="H8" s="725"/>
      <c r="I8" s="725"/>
      <c r="J8" s="481" t="s">
        <v>577</v>
      </c>
      <c r="K8" s="482">
        <v>154.2023529411758</v>
      </c>
      <c r="L8" s="483">
        <v>1</v>
      </c>
      <c r="M8" s="484">
        <v>154.2023529411758</v>
      </c>
      <c r="N8" s="484">
        <v>11.064592873643507</v>
      </c>
      <c r="O8" s="485">
        <v>2.2737111357791786E-3</v>
      </c>
      <c r="P8" s="472"/>
    </row>
    <row r="9" spans="2:16" ht="36" x14ac:dyDescent="0.25">
      <c r="B9" s="20">
        <v>65</v>
      </c>
      <c r="C9" s="20">
        <v>66</v>
      </c>
      <c r="H9" s="725"/>
      <c r="I9" s="727"/>
      <c r="J9" s="486" t="s">
        <v>578</v>
      </c>
      <c r="K9" s="487">
        <v>311.7643137254903</v>
      </c>
      <c r="L9" s="488">
        <v>15</v>
      </c>
      <c r="M9" s="489">
        <v>20.784287581699353</v>
      </c>
      <c r="N9" s="489">
        <v>1.4913500077910962</v>
      </c>
      <c r="O9" s="496">
        <v>0.16893716342033693</v>
      </c>
      <c r="P9" s="472"/>
    </row>
    <row r="10" spans="2:16" x14ac:dyDescent="0.25">
      <c r="B10" s="20">
        <v>66</v>
      </c>
      <c r="C10" s="20">
        <v>66</v>
      </c>
      <c r="H10" s="725"/>
      <c r="I10" s="727" t="s">
        <v>579</v>
      </c>
      <c r="J10" s="727"/>
      <c r="K10" s="487">
        <v>432.03333333333336</v>
      </c>
      <c r="L10" s="488">
        <v>31</v>
      </c>
      <c r="M10" s="489">
        <v>13.936559139784947</v>
      </c>
      <c r="N10" s="490"/>
      <c r="O10" s="491"/>
      <c r="P10" s="472"/>
    </row>
    <row r="11" spans="2:16" x14ac:dyDescent="0.25">
      <c r="B11" s="20">
        <v>63</v>
      </c>
      <c r="C11" s="20">
        <v>67</v>
      </c>
      <c r="H11" s="726"/>
      <c r="I11" s="726" t="s">
        <v>48</v>
      </c>
      <c r="J11" s="726"/>
      <c r="K11" s="492">
        <v>897.99999999999943</v>
      </c>
      <c r="L11" s="493">
        <v>47</v>
      </c>
      <c r="M11" s="494"/>
      <c r="N11" s="494"/>
      <c r="O11" s="495"/>
      <c r="P11" s="472"/>
    </row>
    <row r="12" spans="2:16" x14ac:dyDescent="0.25">
      <c r="B12" s="20">
        <v>75</v>
      </c>
      <c r="C12" s="20">
        <v>75</v>
      </c>
    </row>
    <row r="13" spans="2:16" x14ac:dyDescent="0.25">
      <c r="B13" s="20">
        <v>72</v>
      </c>
      <c r="C13" s="20">
        <v>75</v>
      </c>
    </row>
    <row r="14" spans="2:16" x14ac:dyDescent="0.25">
      <c r="B14" s="20">
        <v>73</v>
      </c>
      <c r="C14" s="20">
        <v>75</v>
      </c>
    </row>
    <row r="15" spans="2:16" x14ac:dyDescent="0.25">
      <c r="B15" s="20">
        <v>69</v>
      </c>
      <c r="C15" s="20">
        <v>63</v>
      </c>
    </row>
    <row r="16" spans="2:16" x14ac:dyDescent="0.25">
      <c r="B16" s="20">
        <v>60</v>
      </c>
      <c r="C16" s="20">
        <v>61</v>
      </c>
    </row>
    <row r="17" spans="2:3" x14ac:dyDescent="0.25">
      <c r="B17" s="20">
        <v>55</v>
      </c>
      <c r="C17" s="20">
        <v>62</v>
      </c>
    </row>
    <row r="18" spans="2:3" x14ac:dyDescent="0.25">
      <c r="B18" s="20">
        <v>73</v>
      </c>
      <c r="C18" s="20">
        <v>67</v>
      </c>
    </row>
    <row r="19" spans="2:3" x14ac:dyDescent="0.25">
      <c r="B19" s="20">
        <v>74</v>
      </c>
      <c r="C19" s="20">
        <v>75</v>
      </c>
    </row>
    <row r="20" spans="2:3" x14ac:dyDescent="0.25">
      <c r="B20" s="20">
        <v>63</v>
      </c>
      <c r="C20" s="20">
        <v>61</v>
      </c>
    </row>
    <row r="21" spans="2:3" x14ac:dyDescent="0.25">
      <c r="B21" s="20">
        <v>67</v>
      </c>
      <c r="C21" s="20">
        <v>70</v>
      </c>
    </row>
    <row r="22" spans="2:3" x14ac:dyDescent="0.25">
      <c r="B22" s="20">
        <v>67</v>
      </c>
      <c r="C22" s="20">
        <v>67</v>
      </c>
    </row>
    <row r="23" spans="2:3" x14ac:dyDescent="0.25">
      <c r="B23" s="20">
        <v>62</v>
      </c>
      <c r="C23" s="20">
        <v>62</v>
      </c>
    </row>
    <row r="24" spans="2:3" x14ac:dyDescent="0.25">
      <c r="B24" s="20">
        <v>60</v>
      </c>
      <c r="C24" s="20">
        <v>68</v>
      </c>
    </row>
    <row r="25" spans="2:3" x14ac:dyDescent="0.25">
      <c r="B25" s="20">
        <v>70</v>
      </c>
      <c r="C25" s="20">
        <v>67</v>
      </c>
    </row>
    <row r="26" spans="2:3" x14ac:dyDescent="0.25">
      <c r="B26" s="20">
        <v>72</v>
      </c>
      <c r="C26" s="20">
        <v>75</v>
      </c>
    </row>
    <row r="27" spans="2:3" x14ac:dyDescent="0.25">
      <c r="B27" s="20">
        <v>66</v>
      </c>
      <c r="C27" s="20">
        <v>63</v>
      </c>
    </row>
    <row r="28" spans="2:3" x14ac:dyDescent="0.25">
      <c r="B28" s="20">
        <v>66</v>
      </c>
      <c r="C28" s="20">
        <v>70</v>
      </c>
    </row>
    <row r="29" spans="2:3" x14ac:dyDescent="0.25">
      <c r="B29" s="20">
        <v>71</v>
      </c>
      <c r="C29" s="20">
        <v>67</v>
      </c>
    </row>
    <row r="30" spans="2:3" x14ac:dyDescent="0.25">
      <c r="B30" s="20">
        <v>75</v>
      </c>
      <c r="C30" s="20">
        <v>69</v>
      </c>
    </row>
    <row r="31" spans="2:3" x14ac:dyDescent="0.25">
      <c r="B31" s="20">
        <v>46</v>
      </c>
      <c r="C31" s="20">
        <v>72</v>
      </c>
    </row>
    <row r="32" spans="2:3" x14ac:dyDescent="0.25">
      <c r="B32" s="20">
        <v>72</v>
      </c>
      <c r="C32" s="20">
        <v>75</v>
      </c>
    </row>
    <row r="33" spans="2:3" x14ac:dyDescent="0.25">
      <c r="B33" s="20">
        <v>74</v>
      </c>
      <c r="C33" s="20">
        <v>65</v>
      </c>
    </row>
    <row r="34" spans="2:3" x14ac:dyDescent="0.25">
      <c r="B34" s="20">
        <v>65</v>
      </c>
      <c r="C34" s="20">
        <v>70</v>
      </c>
    </row>
    <row r="35" spans="2:3" x14ac:dyDescent="0.25">
      <c r="B35" s="20">
        <v>66</v>
      </c>
      <c r="C35" s="20">
        <v>68</v>
      </c>
    </row>
    <row r="36" spans="2:3" x14ac:dyDescent="0.25">
      <c r="B36" s="20">
        <v>62</v>
      </c>
      <c r="C36" s="20">
        <v>64</v>
      </c>
    </row>
    <row r="37" spans="2:3" x14ac:dyDescent="0.25">
      <c r="B37" s="20">
        <v>60</v>
      </c>
      <c r="C37" s="20">
        <v>66</v>
      </c>
    </row>
    <row r="38" spans="2:3" x14ac:dyDescent="0.25">
      <c r="B38" s="20">
        <v>69</v>
      </c>
      <c r="C38" s="20">
        <v>63</v>
      </c>
    </row>
    <row r="39" spans="2:3" x14ac:dyDescent="0.25">
      <c r="B39" s="20">
        <v>61</v>
      </c>
      <c r="C39" s="20">
        <v>70</v>
      </c>
    </row>
    <row r="40" spans="2:3" x14ac:dyDescent="0.25">
      <c r="B40" s="20">
        <v>62</v>
      </c>
      <c r="C40" s="20">
        <v>72</v>
      </c>
    </row>
    <row r="41" spans="2:3" x14ac:dyDescent="0.25">
      <c r="B41" s="20">
        <v>61</v>
      </c>
      <c r="C41" s="20">
        <v>70</v>
      </c>
    </row>
    <row r="42" spans="2:3" x14ac:dyDescent="0.25">
      <c r="B42" s="20">
        <v>69</v>
      </c>
      <c r="C42" s="20">
        <v>70</v>
      </c>
    </row>
    <row r="43" spans="2:3" x14ac:dyDescent="0.25">
      <c r="B43" s="20">
        <v>63</v>
      </c>
      <c r="C43" s="20">
        <v>63</v>
      </c>
    </row>
    <row r="44" spans="2:3" x14ac:dyDescent="0.25">
      <c r="B44" s="20">
        <v>67</v>
      </c>
      <c r="C44" s="20">
        <v>74</v>
      </c>
    </row>
    <row r="45" spans="2:3" x14ac:dyDescent="0.25">
      <c r="B45" s="20">
        <v>70</v>
      </c>
      <c r="C45" s="20">
        <v>74</v>
      </c>
    </row>
    <row r="46" spans="2:3" x14ac:dyDescent="0.25">
      <c r="B46" s="20">
        <v>70</v>
      </c>
      <c r="C46" s="20">
        <v>64</v>
      </c>
    </row>
    <row r="47" spans="2:3" x14ac:dyDescent="0.25">
      <c r="B47" s="20">
        <v>67</v>
      </c>
      <c r="C47" s="20">
        <v>69</v>
      </c>
    </row>
    <row r="48" spans="2:3" x14ac:dyDescent="0.25">
      <c r="B48" s="20">
        <v>56</v>
      </c>
      <c r="C48" s="20">
        <v>64</v>
      </c>
    </row>
    <row r="49" spans="2:3" x14ac:dyDescent="0.25">
      <c r="B49" s="20">
        <v>75</v>
      </c>
      <c r="C49" s="20">
        <v>72</v>
      </c>
    </row>
    <row r="50" spans="2:3" x14ac:dyDescent="0.25">
      <c r="B50" s="20">
        <v>70</v>
      </c>
      <c r="C50" s="20">
        <v>73</v>
      </c>
    </row>
    <row r="51" spans="2:3" x14ac:dyDescent="0.25">
      <c r="B51" s="20">
        <v>70</v>
      </c>
      <c r="C51" s="20">
        <v>72</v>
      </c>
    </row>
  </sheetData>
  <mergeCells count="6">
    <mergeCell ref="H5:O5"/>
    <mergeCell ref="H6:J6"/>
    <mergeCell ref="H7:H11"/>
    <mergeCell ref="I7:I9"/>
    <mergeCell ref="I10:J10"/>
    <mergeCell ref="I11:J11"/>
  </mergeCells>
  <pageMargins left="0.7" right="0.7" top="0.75" bottom="0.75" header="0.3" footer="0.3"/>
  <pageSetup paperSize="285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8210-7A16-4728-91AF-63063103467C}">
  <dimension ref="B3:P51"/>
  <sheetViews>
    <sheetView tabSelected="1" workbookViewId="0">
      <selection activeCell="G13" sqref="G13"/>
    </sheetView>
  </sheetViews>
  <sheetFormatPr defaultRowHeight="15" x14ac:dyDescent="0.25"/>
  <sheetData>
    <row r="3" spans="2:16" x14ac:dyDescent="0.25">
      <c r="B3" s="463" t="s">
        <v>491</v>
      </c>
      <c r="C3" s="463" t="s">
        <v>492</v>
      </c>
      <c r="I3" s="730" t="s">
        <v>586</v>
      </c>
      <c r="J3" s="730"/>
      <c r="K3" s="730"/>
      <c r="L3" s="730"/>
      <c r="M3" s="730"/>
      <c r="N3" s="730"/>
      <c r="O3" s="730"/>
      <c r="P3" s="497"/>
    </row>
    <row r="4" spans="2:16" ht="24.75" x14ac:dyDescent="0.25">
      <c r="B4" s="20">
        <v>74</v>
      </c>
      <c r="C4" s="20">
        <v>72</v>
      </c>
      <c r="I4" s="728" t="s">
        <v>580</v>
      </c>
      <c r="J4" s="728"/>
      <c r="K4" s="498" t="s">
        <v>572</v>
      </c>
      <c r="L4" s="499" t="s">
        <v>63</v>
      </c>
      <c r="M4" s="499" t="s">
        <v>573</v>
      </c>
      <c r="N4" s="499" t="s">
        <v>533</v>
      </c>
      <c r="O4" s="500" t="s">
        <v>58</v>
      </c>
      <c r="P4" s="497"/>
    </row>
    <row r="5" spans="2:16" ht="24" x14ac:dyDescent="0.25">
      <c r="B5" s="20">
        <v>67</v>
      </c>
      <c r="C5" s="20">
        <v>62</v>
      </c>
      <c r="I5" s="731" t="s">
        <v>581</v>
      </c>
      <c r="J5" s="501" t="s">
        <v>582</v>
      </c>
      <c r="K5" s="502">
        <v>154.2023529411764</v>
      </c>
      <c r="L5" s="503">
        <v>1</v>
      </c>
      <c r="M5" s="504">
        <v>154.2023529411764</v>
      </c>
      <c r="N5" s="504">
        <v>9.5366102102406103</v>
      </c>
      <c r="O5" s="505" t="s">
        <v>587</v>
      </c>
      <c r="P5" s="497"/>
    </row>
    <row r="6" spans="2:16" x14ac:dyDescent="0.25">
      <c r="B6" s="20">
        <v>74</v>
      </c>
      <c r="C6" s="20">
        <v>73</v>
      </c>
      <c r="I6" s="732"/>
      <c r="J6" s="506" t="s">
        <v>583</v>
      </c>
      <c r="K6" s="507">
        <v>743.79764705882349</v>
      </c>
      <c r="L6" s="508">
        <v>46</v>
      </c>
      <c r="M6" s="509">
        <v>16.169514066496163</v>
      </c>
      <c r="N6" s="510"/>
      <c r="O6" s="511"/>
      <c r="P6" s="497"/>
    </row>
    <row r="7" spans="2:16" x14ac:dyDescent="0.25">
      <c r="B7" s="20">
        <v>71</v>
      </c>
      <c r="C7" s="20">
        <v>70</v>
      </c>
      <c r="I7" s="733"/>
      <c r="J7" s="512" t="s">
        <v>48</v>
      </c>
      <c r="K7" s="513">
        <v>897.99999999999989</v>
      </c>
      <c r="L7" s="514">
        <v>47</v>
      </c>
      <c r="M7" s="515"/>
      <c r="N7" s="515"/>
      <c r="O7" s="516"/>
      <c r="P7" s="497"/>
    </row>
    <row r="8" spans="2:16" x14ac:dyDescent="0.25">
      <c r="B8" s="20">
        <v>71</v>
      </c>
      <c r="C8" s="20">
        <v>70</v>
      </c>
      <c r="I8" s="729" t="s">
        <v>584</v>
      </c>
      <c r="J8" s="729"/>
      <c r="K8" s="729"/>
      <c r="L8" s="729"/>
      <c r="M8" s="729"/>
      <c r="N8" s="729"/>
      <c r="O8" s="729"/>
      <c r="P8" s="497"/>
    </row>
    <row r="9" spans="2:16" x14ac:dyDescent="0.25">
      <c r="B9" s="20">
        <v>65</v>
      </c>
      <c r="C9" s="20">
        <v>66</v>
      </c>
      <c r="I9" s="729" t="s">
        <v>585</v>
      </c>
      <c r="J9" s="729"/>
      <c r="K9" s="729"/>
      <c r="L9" s="729"/>
      <c r="M9" s="729"/>
      <c r="N9" s="729"/>
      <c r="O9" s="729"/>
      <c r="P9" s="497"/>
    </row>
    <row r="10" spans="2:16" x14ac:dyDescent="0.25">
      <c r="B10" s="20">
        <v>66</v>
      </c>
      <c r="C10" s="20">
        <v>66</v>
      </c>
    </row>
    <row r="11" spans="2:16" x14ac:dyDescent="0.25">
      <c r="B11" s="20">
        <v>63</v>
      </c>
      <c r="C11" s="20">
        <v>67</v>
      </c>
    </row>
    <row r="12" spans="2:16" x14ac:dyDescent="0.25">
      <c r="B12" s="20">
        <v>75</v>
      </c>
      <c r="C12" s="20">
        <v>75</v>
      </c>
      <c r="I12" s="730" t="s">
        <v>588</v>
      </c>
      <c r="J12" s="730"/>
      <c r="K12" s="730"/>
      <c r="L12" s="730"/>
      <c r="M12" s="730"/>
      <c r="N12" s="497"/>
    </row>
    <row r="13" spans="2:16" ht="36.75" x14ac:dyDescent="0.25">
      <c r="B13" s="20">
        <v>72</v>
      </c>
      <c r="C13" s="20">
        <v>75</v>
      </c>
      <c r="I13" s="728" t="s">
        <v>580</v>
      </c>
      <c r="J13" s="498" t="s">
        <v>589</v>
      </c>
      <c r="K13" s="499" t="s">
        <v>590</v>
      </c>
      <c r="L13" s="499" t="s">
        <v>591</v>
      </c>
      <c r="M13" s="500" t="s">
        <v>592</v>
      </c>
      <c r="N13" s="497"/>
    </row>
    <row r="14" spans="2:16" x14ac:dyDescent="0.25">
      <c r="B14" s="20">
        <v>73</v>
      </c>
      <c r="C14" s="20">
        <v>75</v>
      </c>
      <c r="I14" s="517" t="s">
        <v>581</v>
      </c>
      <c r="J14" s="518" t="s">
        <v>594</v>
      </c>
      <c r="K14" s="519">
        <v>0.17171754225075331</v>
      </c>
      <c r="L14" s="519">
        <v>0.15371140186490012</v>
      </c>
      <c r="M14" s="520">
        <v>4.0211334305760316</v>
      </c>
      <c r="N14" s="497"/>
    </row>
    <row r="15" spans="2:16" x14ac:dyDescent="0.25">
      <c r="B15" s="20">
        <v>69</v>
      </c>
      <c r="C15" s="20">
        <v>63</v>
      </c>
      <c r="I15" s="729" t="s">
        <v>593</v>
      </c>
      <c r="J15" s="729"/>
      <c r="K15" s="729"/>
      <c r="L15" s="729"/>
      <c r="M15" s="729"/>
      <c r="N15" s="497"/>
    </row>
    <row r="16" spans="2:16" x14ac:dyDescent="0.25">
      <c r="B16" s="20">
        <v>60</v>
      </c>
      <c r="C16" s="20">
        <v>61</v>
      </c>
    </row>
    <row r="17" spans="2:3" x14ac:dyDescent="0.25">
      <c r="B17" s="20">
        <v>55</v>
      </c>
      <c r="C17" s="20">
        <v>62</v>
      </c>
    </row>
    <row r="18" spans="2:3" x14ac:dyDescent="0.25">
      <c r="B18" s="20">
        <v>73</v>
      </c>
      <c r="C18" s="20">
        <v>67</v>
      </c>
    </row>
    <row r="19" spans="2:3" x14ac:dyDescent="0.25">
      <c r="B19" s="20">
        <v>74</v>
      </c>
      <c r="C19" s="20">
        <v>75</v>
      </c>
    </row>
    <row r="20" spans="2:3" x14ac:dyDescent="0.25">
      <c r="B20" s="20">
        <v>63</v>
      </c>
      <c r="C20" s="20">
        <v>61</v>
      </c>
    </row>
    <row r="21" spans="2:3" x14ac:dyDescent="0.25">
      <c r="B21" s="20">
        <v>67</v>
      </c>
      <c r="C21" s="20">
        <v>70</v>
      </c>
    </row>
    <row r="22" spans="2:3" x14ac:dyDescent="0.25">
      <c r="B22" s="20">
        <v>67</v>
      </c>
      <c r="C22" s="20">
        <v>67</v>
      </c>
    </row>
    <row r="23" spans="2:3" x14ac:dyDescent="0.25">
      <c r="B23" s="20">
        <v>62</v>
      </c>
      <c r="C23" s="20">
        <v>62</v>
      </c>
    </row>
    <row r="24" spans="2:3" x14ac:dyDescent="0.25">
      <c r="B24" s="20">
        <v>60</v>
      </c>
      <c r="C24" s="20">
        <v>68</v>
      </c>
    </row>
    <row r="25" spans="2:3" x14ac:dyDescent="0.25">
      <c r="B25" s="20">
        <v>70</v>
      </c>
      <c r="C25" s="20">
        <v>67</v>
      </c>
    </row>
    <row r="26" spans="2:3" x14ac:dyDescent="0.25">
      <c r="B26" s="20">
        <v>72</v>
      </c>
      <c r="C26" s="20">
        <v>75</v>
      </c>
    </row>
    <row r="27" spans="2:3" x14ac:dyDescent="0.25">
      <c r="B27" s="20">
        <v>66</v>
      </c>
      <c r="C27" s="20">
        <v>63</v>
      </c>
    </row>
    <row r="28" spans="2:3" x14ac:dyDescent="0.25">
      <c r="B28" s="20">
        <v>66</v>
      </c>
      <c r="C28" s="20">
        <v>70</v>
      </c>
    </row>
    <row r="29" spans="2:3" x14ac:dyDescent="0.25">
      <c r="B29" s="20">
        <v>71</v>
      </c>
      <c r="C29" s="20">
        <v>67</v>
      </c>
    </row>
    <row r="30" spans="2:3" x14ac:dyDescent="0.25">
      <c r="B30" s="20">
        <v>75</v>
      </c>
      <c r="C30" s="20">
        <v>69</v>
      </c>
    </row>
    <row r="31" spans="2:3" x14ac:dyDescent="0.25">
      <c r="B31" s="20">
        <v>46</v>
      </c>
      <c r="C31" s="20">
        <v>72</v>
      </c>
    </row>
    <row r="32" spans="2:3" x14ac:dyDescent="0.25">
      <c r="B32" s="20">
        <v>72</v>
      </c>
      <c r="C32" s="20">
        <v>75</v>
      </c>
    </row>
    <row r="33" spans="2:3" x14ac:dyDescent="0.25">
      <c r="B33" s="20">
        <v>74</v>
      </c>
      <c r="C33" s="20">
        <v>65</v>
      </c>
    </row>
    <row r="34" spans="2:3" x14ac:dyDescent="0.25">
      <c r="B34" s="20">
        <v>65</v>
      </c>
      <c r="C34" s="20">
        <v>70</v>
      </c>
    </row>
    <row r="35" spans="2:3" x14ac:dyDescent="0.25">
      <c r="B35" s="20">
        <v>66</v>
      </c>
      <c r="C35" s="20">
        <v>68</v>
      </c>
    </row>
    <row r="36" spans="2:3" x14ac:dyDescent="0.25">
      <c r="B36" s="20">
        <v>62</v>
      </c>
      <c r="C36" s="20">
        <v>64</v>
      </c>
    </row>
    <row r="37" spans="2:3" x14ac:dyDescent="0.25">
      <c r="B37" s="20">
        <v>60</v>
      </c>
      <c r="C37" s="20">
        <v>66</v>
      </c>
    </row>
    <row r="38" spans="2:3" x14ac:dyDescent="0.25">
      <c r="B38" s="20">
        <v>69</v>
      </c>
      <c r="C38" s="20">
        <v>63</v>
      </c>
    </row>
    <row r="39" spans="2:3" x14ac:dyDescent="0.25">
      <c r="B39" s="20">
        <v>61</v>
      </c>
      <c r="C39" s="20">
        <v>70</v>
      </c>
    </row>
    <row r="40" spans="2:3" x14ac:dyDescent="0.25">
      <c r="B40" s="20">
        <v>62</v>
      </c>
      <c r="C40" s="20">
        <v>72</v>
      </c>
    </row>
    <row r="41" spans="2:3" x14ac:dyDescent="0.25">
      <c r="B41" s="20">
        <v>61</v>
      </c>
      <c r="C41" s="20">
        <v>70</v>
      </c>
    </row>
    <row r="42" spans="2:3" x14ac:dyDescent="0.25">
      <c r="B42" s="20">
        <v>69</v>
      </c>
      <c r="C42" s="20">
        <v>70</v>
      </c>
    </row>
    <row r="43" spans="2:3" x14ac:dyDescent="0.25">
      <c r="B43" s="20">
        <v>63</v>
      </c>
      <c r="C43" s="20">
        <v>63</v>
      </c>
    </row>
    <row r="44" spans="2:3" x14ac:dyDescent="0.25">
      <c r="B44" s="20">
        <v>67</v>
      </c>
      <c r="C44" s="20">
        <v>74</v>
      </c>
    </row>
    <row r="45" spans="2:3" x14ac:dyDescent="0.25">
      <c r="B45" s="20">
        <v>70</v>
      </c>
      <c r="C45" s="20">
        <v>74</v>
      </c>
    </row>
    <row r="46" spans="2:3" x14ac:dyDescent="0.25">
      <c r="B46" s="20">
        <v>70</v>
      </c>
      <c r="C46" s="20">
        <v>64</v>
      </c>
    </row>
    <row r="47" spans="2:3" x14ac:dyDescent="0.25">
      <c r="B47" s="20">
        <v>67</v>
      </c>
      <c r="C47" s="20">
        <v>69</v>
      </c>
    </row>
    <row r="48" spans="2:3" x14ac:dyDescent="0.25">
      <c r="B48" s="20">
        <v>56</v>
      </c>
      <c r="C48" s="20">
        <v>64</v>
      </c>
    </row>
    <row r="49" spans="2:3" x14ac:dyDescent="0.25">
      <c r="B49" s="20">
        <v>75</v>
      </c>
      <c r="C49" s="20">
        <v>72</v>
      </c>
    </row>
    <row r="50" spans="2:3" x14ac:dyDescent="0.25">
      <c r="B50" s="20">
        <v>70</v>
      </c>
      <c r="C50" s="20">
        <v>73</v>
      </c>
    </row>
    <row r="51" spans="2:3" x14ac:dyDescent="0.25">
      <c r="B51" s="20">
        <v>70</v>
      </c>
      <c r="C51" s="20">
        <v>72</v>
      </c>
    </row>
  </sheetData>
  <mergeCells count="8">
    <mergeCell ref="I13"/>
    <mergeCell ref="I15:M15"/>
    <mergeCell ref="I3:O3"/>
    <mergeCell ref="I4:J4"/>
    <mergeCell ref="I5:I7"/>
    <mergeCell ref="I8:O8"/>
    <mergeCell ref="I9:O9"/>
    <mergeCell ref="I12:M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F12B5-AAF5-4499-9901-CC34577E2DEC}">
  <dimension ref="A1:AG54"/>
  <sheetViews>
    <sheetView topLeftCell="B1" workbookViewId="0">
      <selection activeCell="AF10" sqref="AF10"/>
    </sheetView>
  </sheetViews>
  <sheetFormatPr defaultColWidth="14.42578125" defaultRowHeight="15" x14ac:dyDescent="0.25"/>
  <cols>
    <col min="1" max="1" width="11.7109375" customWidth="1"/>
    <col min="2" max="16" width="4.7109375" customWidth="1"/>
    <col min="17" max="17" width="9.7109375" style="258" customWidth="1"/>
    <col min="18" max="32" width="4.7109375" customWidth="1"/>
    <col min="33" max="33" width="9.5703125" style="258" customWidth="1"/>
    <col min="34" max="38" width="21.5703125" customWidth="1"/>
  </cols>
  <sheetData>
    <row r="1" spans="1:33" ht="40.5" customHeight="1" x14ac:dyDescent="0.25">
      <c r="A1" s="537" t="s">
        <v>257</v>
      </c>
      <c r="B1" s="536" t="s">
        <v>278</v>
      </c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261"/>
      <c r="R1" s="536" t="s">
        <v>278</v>
      </c>
      <c r="S1" s="536"/>
      <c r="T1" s="536"/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261"/>
    </row>
    <row r="2" spans="1:33" s="257" customFormat="1" ht="18" customHeight="1" x14ac:dyDescent="0.25">
      <c r="A2" s="538"/>
      <c r="B2" s="264">
        <v>1</v>
      </c>
      <c r="C2" s="264">
        <v>2</v>
      </c>
      <c r="D2" s="264">
        <v>3</v>
      </c>
      <c r="E2" s="264">
        <v>4</v>
      </c>
      <c r="F2" s="264">
        <v>5</v>
      </c>
      <c r="G2" s="264">
        <v>6</v>
      </c>
      <c r="H2" s="264">
        <v>7</v>
      </c>
      <c r="I2" s="264">
        <v>8</v>
      </c>
      <c r="J2" s="264">
        <v>9</v>
      </c>
      <c r="K2" s="264">
        <v>10</v>
      </c>
      <c r="L2" s="264">
        <v>11</v>
      </c>
      <c r="M2" s="264">
        <v>12</v>
      </c>
      <c r="N2" s="264">
        <v>13</v>
      </c>
      <c r="O2" s="264">
        <v>14</v>
      </c>
      <c r="P2" s="264">
        <v>15</v>
      </c>
      <c r="Q2" s="259" t="s">
        <v>255</v>
      </c>
      <c r="R2" s="265">
        <v>1</v>
      </c>
      <c r="S2" s="265">
        <v>2</v>
      </c>
      <c r="T2" s="265">
        <v>3</v>
      </c>
      <c r="U2" s="265">
        <v>4</v>
      </c>
      <c r="V2" s="265">
        <v>5</v>
      </c>
      <c r="W2" s="265">
        <v>6</v>
      </c>
      <c r="X2" s="265">
        <v>7</v>
      </c>
      <c r="Y2" s="265">
        <v>8</v>
      </c>
      <c r="Z2" s="265">
        <v>9</v>
      </c>
      <c r="AA2" s="265">
        <v>10</v>
      </c>
      <c r="AB2" s="265">
        <v>11</v>
      </c>
      <c r="AC2" s="265">
        <v>12</v>
      </c>
      <c r="AD2" s="265">
        <v>13</v>
      </c>
      <c r="AE2" s="265">
        <v>14</v>
      </c>
      <c r="AF2" s="265">
        <v>15</v>
      </c>
      <c r="AG2" s="260" t="s">
        <v>256</v>
      </c>
    </row>
    <row r="3" spans="1:33" s="257" customFormat="1" ht="6" customHeight="1" x14ac:dyDescent="0.25">
      <c r="A3" s="267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59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0"/>
    </row>
    <row r="4" spans="1:33" ht="21" customHeight="1" x14ac:dyDescent="0.25">
      <c r="A4" s="266" t="s">
        <v>203</v>
      </c>
      <c r="B4" s="262">
        <v>5</v>
      </c>
      <c r="C4" s="262">
        <v>5</v>
      </c>
      <c r="D4" s="262">
        <v>5</v>
      </c>
      <c r="E4" s="262">
        <v>5</v>
      </c>
      <c r="F4" s="262">
        <v>4</v>
      </c>
      <c r="G4" s="262">
        <v>5</v>
      </c>
      <c r="H4" s="262">
        <v>5</v>
      </c>
      <c r="I4" s="262">
        <v>5</v>
      </c>
      <c r="J4" s="262">
        <v>5</v>
      </c>
      <c r="K4" s="262">
        <v>5</v>
      </c>
      <c r="L4" s="262">
        <v>5</v>
      </c>
      <c r="M4" s="262">
        <v>5</v>
      </c>
      <c r="N4" s="262">
        <v>5</v>
      </c>
      <c r="O4" s="262">
        <v>5</v>
      </c>
      <c r="P4" s="262">
        <v>5</v>
      </c>
      <c r="Q4" s="263">
        <f t="shared" ref="Q4:Q51" si="0">SUM(B4:P4)</f>
        <v>74</v>
      </c>
      <c r="R4" s="262">
        <v>5</v>
      </c>
      <c r="S4" s="262">
        <v>5</v>
      </c>
      <c r="T4" s="262">
        <v>5</v>
      </c>
      <c r="U4" s="262">
        <v>5</v>
      </c>
      <c r="V4" s="262">
        <v>5</v>
      </c>
      <c r="W4" s="262">
        <v>5</v>
      </c>
      <c r="X4" s="262">
        <v>5</v>
      </c>
      <c r="Y4" s="262">
        <v>4</v>
      </c>
      <c r="Z4" s="262">
        <v>4</v>
      </c>
      <c r="AA4" s="262">
        <v>5</v>
      </c>
      <c r="AB4" s="262">
        <v>5</v>
      </c>
      <c r="AC4" s="262">
        <v>5</v>
      </c>
      <c r="AD4" s="262">
        <v>5</v>
      </c>
      <c r="AE4" s="262">
        <v>4</v>
      </c>
      <c r="AF4" s="262">
        <v>5</v>
      </c>
      <c r="AG4" s="261">
        <f t="shared" ref="AG4:AG51" si="1">SUM(R4:AF4)</f>
        <v>72</v>
      </c>
    </row>
    <row r="5" spans="1:33" ht="21" customHeight="1" x14ac:dyDescent="0.25">
      <c r="A5" s="266" t="s">
        <v>204</v>
      </c>
      <c r="B5" s="262">
        <v>5</v>
      </c>
      <c r="C5" s="262">
        <v>5</v>
      </c>
      <c r="D5" s="262">
        <v>5</v>
      </c>
      <c r="E5" s="262">
        <v>5</v>
      </c>
      <c r="F5" s="262">
        <v>5</v>
      </c>
      <c r="G5" s="262">
        <v>5</v>
      </c>
      <c r="H5" s="262">
        <v>5</v>
      </c>
      <c r="I5" s="262">
        <v>2</v>
      </c>
      <c r="J5" s="262">
        <v>5</v>
      </c>
      <c r="K5" s="262">
        <v>4</v>
      </c>
      <c r="L5" s="262">
        <v>3</v>
      </c>
      <c r="M5" s="262">
        <v>5</v>
      </c>
      <c r="N5" s="262">
        <v>5</v>
      </c>
      <c r="O5" s="262">
        <v>4</v>
      </c>
      <c r="P5" s="262">
        <v>4</v>
      </c>
      <c r="Q5" s="263">
        <f t="shared" si="0"/>
        <v>67</v>
      </c>
      <c r="R5" s="262">
        <v>5</v>
      </c>
      <c r="S5" s="262">
        <v>4</v>
      </c>
      <c r="T5" s="262">
        <v>4</v>
      </c>
      <c r="U5" s="262">
        <v>4</v>
      </c>
      <c r="V5" s="262">
        <v>4</v>
      </c>
      <c r="W5" s="262">
        <v>4</v>
      </c>
      <c r="X5" s="262">
        <v>4</v>
      </c>
      <c r="Y5" s="262">
        <v>4</v>
      </c>
      <c r="Z5" s="262">
        <v>4</v>
      </c>
      <c r="AA5" s="262">
        <v>4</v>
      </c>
      <c r="AB5" s="262">
        <v>5</v>
      </c>
      <c r="AC5" s="262">
        <v>4</v>
      </c>
      <c r="AD5" s="262">
        <v>4</v>
      </c>
      <c r="AE5" s="262">
        <v>4</v>
      </c>
      <c r="AF5" s="262">
        <v>4</v>
      </c>
      <c r="AG5" s="261">
        <f t="shared" si="1"/>
        <v>62</v>
      </c>
    </row>
    <row r="6" spans="1:33" ht="21" customHeight="1" x14ac:dyDescent="0.25">
      <c r="A6" s="266" t="s">
        <v>205</v>
      </c>
      <c r="B6" s="262">
        <v>5</v>
      </c>
      <c r="C6" s="262">
        <v>5</v>
      </c>
      <c r="D6" s="262">
        <v>4</v>
      </c>
      <c r="E6" s="262">
        <v>5</v>
      </c>
      <c r="F6" s="262">
        <v>5</v>
      </c>
      <c r="G6" s="262">
        <v>5</v>
      </c>
      <c r="H6" s="262">
        <v>5</v>
      </c>
      <c r="I6" s="262">
        <v>5</v>
      </c>
      <c r="J6" s="262">
        <v>5</v>
      </c>
      <c r="K6" s="262">
        <v>5</v>
      </c>
      <c r="L6" s="262">
        <v>5</v>
      </c>
      <c r="M6" s="262">
        <v>5</v>
      </c>
      <c r="N6" s="262">
        <v>5</v>
      </c>
      <c r="O6" s="262">
        <v>5</v>
      </c>
      <c r="P6" s="262">
        <v>5</v>
      </c>
      <c r="Q6" s="263">
        <f t="shared" si="0"/>
        <v>74</v>
      </c>
      <c r="R6" s="262">
        <v>5</v>
      </c>
      <c r="S6" s="262">
        <v>5</v>
      </c>
      <c r="T6" s="262">
        <v>4</v>
      </c>
      <c r="U6" s="262">
        <v>4</v>
      </c>
      <c r="V6" s="262">
        <v>5</v>
      </c>
      <c r="W6" s="262">
        <v>5</v>
      </c>
      <c r="X6" s="262">
        <v>5</v>
      </c>
      <c r="Y6" s="262">
        <v>5</v>
      </c>
      <c r="Z6" s="262">
        <v>5</v>
      </c>
      <c r="AA6" s="262">
        <v>5</v>
      </c>
      <c r="AB6" s="262">
        <v>5</v>
      </c>
      <c r="AC6" s="262">
        <v>5</v>
      </c>
      <c r="AD6" s="262">
        <v>5</v>
      </c>
      <c r="AE6" s="262">
        <v>5</v>
      </c>
      <c r="AF6" s="262">
        <v>5</v>
      </c>
      <c r="AG6" s="261">
        <f t="shared" si="1"/>
        <v>73</v>
      </c>
    </row>
    <row r="7" spans="1:33" ht="21" customHeight="1" x14ac:dyDescent="0.25">
      <c r="A7" s="266" t="s">
        <v>206</v>
      </c>
      <c r="B7" s="262">
        <v>5</v>
      </c>
      <c r="C7" s="262">
        <v>4</v>
      </c>
      <c r="D7" s="262">
        <v>4</v>
      </c>
      <c r="E7" s="262">
        <v>4</v>
      </c>
      <c r="F7" s="262">
        <v>5</v>
      </c>
      <c r="G7" s="262">
        <v>5</v>
      </c>
      <c r="H7" s="262">
        <v>5</v>
      </c>
      <c r="I7" s="262">
        <v>5</v>
      </c>
      <c r="J7" s="262">
        <v>5</v>
      </c>
      <c r="K7" s="262">
        <v>5</v>
      </c>
      <c r="L7" s="262">
        <v>4</v>
      </c>
      <c r="M7" s="262">
        <v>5</v>
      </c>
      <c r="N7" s="262">
        <v>5</v>
      </c>
      <c r="O7" s="262">
        <v>5</v>
      </c>
      <c r="P7" s="262">
        <v>5</v>
      </c>
      <c r="Q7" s="263">
        <f t="shared" si="0"/>
        <v>71</v>
      </c>
      <c r="R7" s="262">
        <v>5</v>
      </c>
      <c r="S7" s="262">
        <v>5</v>
      </c>
      <c r="T7" s="262">
        <v>5</v>
      </c>
      <c r="U7" s="262">
        <v>5</v>
      </c>
      <c r="V7" s="262">
        <v>5</v>
      </c>
      <c r="W7" s="262">
        <v>5</v>
      </c>
      <c r="X7" s="262">
        <v>5</v>
      </c>
      <c r="Y7" s="262">
        <v>3</v>
      </c>
      <c r="Z7" s="262">
        <v>5</v>
      </c>
      <c r="AA7" s="262">
        <v>5</v>
      </c>
      <c r="AB7" s="262">
        <v>5</v>
      </c>
      <c r="AC7" s="262">
        <v>4</v>
      </c>
      <c r="AD7" s="262">
        <v>4</v>
      </c>
      <c r="AE7" s="262">
        <v>5</v>
      </c>
      <c r="AF7" s="262">
        <v>4</v>
      </c>
      <c r="AG7" s="261">
        <f t="shared" si="1"/>
        <v>70</v>
      </c>
    </row>
    <row r="8" spans="1:33" ht="21" customHeight="1" x14ac:dyDescent="0.25">
      <c r="A8" s="266" t="s">
        <v>207</v>
      </c>
      <c r="B8" s="262">
        <v>4</v>
      </c>
      <c r="C8" s="262">
        <v>4</v>
      </c>
      <c r="D8" s="262">
        <v>3</v>
      </c>
      <c r="E8" s="262">
        <v>5</v>
      </c>
      <c r="F8" s="262">
        <v>5</v>
      </c>
      <c r="G8" s="262">
        <v>5</v>
      </c>
      <c r="H8" s="262">
        <v>5</v>
      </c>
      <c r="I8" s="262">
        <v>5</v>
      </c>
      <c r="J8" s="262">
        <v>5</v>
      </c>
      <c r="K8" s="262">
        <v>5</v>
      </c>
      <c r="L8" s="262">
        <v>5</v>
      </c>
      <c r="M8" s="262">
        <v>5</v>
      </c>
      <c r="N8" s="262">
        <v>5</v>
      </c>
      <c r="O8" s="262">
        <v>5</v>
      </c>
      <c r="P8" s="262">
        <v>5</v>
      </c>
      <c r="Q8" s="263">
        <f t="shared" si="0"/>
        <v>71</v>
      </c>
      <c r="R8" s="262">
        <v>5</v>
      </c>
      <c r="S8" s="262">
        <v>3</v>
      </c>
      <c r="T8" s="262">
        <v>5</v>
      </c>
      <c r="U8" s="262">
        <v>5</v>
      </c>
      <c r="V8" s="262">
        <v>5</v>
      </c>
      <c r="W8" s="262">
        <v>5</v>
      </c>
      <c r="X8" s="262">
        <v>5</v>
      </c>
      <c r="Y8" s="262">
        <v>3</v>
      </c>
      <c r="Z8" s="262">
        <v>5</v>
      </c>
      <c r="AA8" s="262">
        <v>4</v>
      </c>
      <c r="AB8" s="262">
        <v>5</v>
      </c>
      <c r="AC8" s="262">
        <v>5</v>
      </c>
      <c r="AD8" s="262">
        <v>5</v>
      </c>
      <c r="AE8" s="262">
        <v>5</v>
      </c>
      <c r="AF8" s="262">
        <v>5</v>
      </c>
      <c r="AG8" s="261">
        <f t="shared" si="1"/>
        <v>70</v>
      </c>
    </row>
    <row r="9" spans="1:33" ht="21" customHeight="1" x14ac:dyDescent="0.25">
      <c r="A9" s="266" t="s">
        <v>208</v>
      </c>
      <c r="B9" s="262">
        <v>4</v>
      </c>
      <c r="C9" s="262">
        <v>5</v>
      </c>
      <c r="D9" s="262">
        <v>4</v>
      </c>
      <c r="E9" s="262">
        <v>5</v>
      </c>
      <c r="F9" s="262">
        <v>4</v>
      </c>
      <c r="G9" s="262">
        <v>5</v>
      </c>
      <c r="H9" s="262">
        <v>4</v>
      </c>
      <c r="I9" s="262">
        <v>5</v>
      </c>
      <c r="J9" s="262">
        <v>4</v>
      </c>
      <c r="K9" s="262">
        <v>5</v>
      </c>
      <c r="L9" s="262">
        <v>4</v>
      </c>
      <c r="M9" s="262">
        <v>4</v>
      </c>
      <c r="N9" s="262">
        <v>4</v>
      </c>
      <c r="O9" s="262">
        <v>4</v>
      </c>
      <c r="P9" s="262">
        <v>4</v>
      </c>
      <c r="Q9" s="263">
        <f t="shared" si="0"/>
        <v>65</v>
      </c>
      <c r="R9" s="262">
        <v>5</v>
      </c>
      <c r="S9" s="262">
        <v>4</v>
      </c>
      <c r="T9" s="262">
        <v>5</v>
      </c>
      <c r="U9" s="262">
        <v>4</v>
      </c>
      <c r="V9" s="262">
        <v>4</v>
      </c>
      <c r="W9" s="262">
        <v>4</v>
      </c>
      <c r="X9" s="262">
        <v>4</v>
      </c>
      <c r="Y9" s="262">
        <v>4</v>
      </c>
      <c r="Z9" s="262">
        <v>4</v>
      </c>
      <c r="AA9" s="262">
        <v>5</v>
      </c>
      <c r="AB9" s="262">
        <v>5</v>
      </c>
      <c r="AC9" s="262">
        <v>5</v>
      </c>
      <c r="AD9" s="262">
        <v>5</v>
      </c>
      <c r="AE9" s="262">
        <v>4</v>
      </c>
      <c r="AF9" s="262">
        <v>4</v>
      </c>
      <c r="AG9" s="261">
        <f t="shared" si="1"/>
        <v>66</v>
      </c>
    </row>
    <row r="10" spans="1:33" ht="21" customHeight="1" x14ac:dyDescent="0.25">
      <c r="A10" s="266" t="s">
        <v>209</v>
      </c>
      <c r="B10" s="262">
        <v>5</v>
      </c>
      <c r="C10" s="262">
        <v>3</v>
      </c>
      <c r="D10" s="262">
        <v>4</v>
      </c>
      <c r="E10" s="262">
        <v>5</v>
      </c>
      <c r="F10" s="262">
        <v>5</v>
      </c>
      <c r="G10" s="262">
        <v>5</v>
      </c>
      <c r="H10" s="262">
        <v>4</v>
      </c>
      <c r="I10" s="262">
        <v>4</v>
      </c>
      <c r="J10" s="262">
        <v>4</v>
      </c>
      <c r="K10" s="262">
        <v>4</v>
      </c>
      <c r="L10" s="262">
        <v>5</v>
      </c>
      <c r="M10" s="262">
        <v>5</v>
      </c>
      <c r="N10" s="262">
        <v>5</v>
      </c>
      <c r="O10" s="262">
        <v>4</v>
      </c>
      <c r="P10" s="262">
        <v>4</v>
      </c>
      <c r="Q10" s="263">
        <f t="shared" si="0"/>
        <v>66</v>
      </c>
      <c r="R10" s="262">
        <v>4</v>
      </c>
      <c r="S10" s="262">
        <v>4</v>
      </c>
      <c r="T10" s="262">
        <v>5</v>
      </c>
      <c r="U10" s="262">
        <v>4</v>
      </c>
      <c r="V10" s="262">
        <v>4</v>
      </c>
      <c r="W10" s="262">
        <v>5</v>
      </c>
      <c r="X10" s="262">
        <v>5</v>
      </c>
      <c r="Y10" s="262">
        <v>4</v>
      </c>
      <c r="Z10" s="262">
        <v>4</v>
      </c>
      <c r="AA10" s="262">
        <v>5</v>
      </c>
      <c r="AB10" s="262">
        <v>4</v>
      </c>
      <c r="AC10" s="262">
        <v>4</v>
      </c>
      <c r="AD10" s="262">
        <v>5</v>
      </c>
      <c r="AE10" s="262">
        <v>4</v>
      </c>
      <c r="AF10" s="262">
        <v>5</v>
      </c>
      <c r="AG10" s="261">
        <f t="shared" si="1"/>
        <v>66</v>
      </c>
    </row>
    <row r="11" spans="1:33" ht="21" customHeight="1" x14ac:dyDescent="0.25">
      <c r="A11" s="266" t="s">
        <v>210</v>
      </c>
      <c r="B11" s="262">
        <v>5</v>
      </c>
      <c r="C11" s="262">
        <v>4</v>
      </c>
      <c r="D11" s="262">
        <v>4</v>
      </c>
      <c r="E11" s="262">
        <v>4</v>
      </c>
      <c r="F11" s="262">
        <v>4</v>
      </c>
      <c r="G11" s="262">
        <v>5</v>
      </c>
      <c r="H11" s="262">
        <v>4</v>
      </c>
      <c r="I11" s="262">
        <v>4</v>
      </c>
      <c r="J11" s="262">
        <v>5</v>
      </c>
      <c r="K11" s="262">
        <v>4</v>
      </c>
      <c r="L11" s="262">
        <v>4</v>
      </c>
      <c r="M11" s="262">
        <v>4</v>
      </c>
      <c r="N11" s="262">
        <v>4</v>
      </c>
      <c r="O11" s="262">
        <v>4</v>
      </c>
      <c r="P11" s="262">
        <v>4</v>
      </c>
      <c r="Q11" s="263">
        <f t="shared" si="0"/>
        <v>63</v>
      </c>
      <c r="R11" s="262">
        <v>5</v>
      </c>
      <c r="S11" s="262">
        <v>4</v>
      </c>
      <c r="T11" s="262">
        <v>5</v>
      </c>
      <c r="U11" s="262">
        <v>4</v>
      </c>
      <c r="V11" s="262">
        <v>5</v>
      </c>
      <c r="W11" s="262">
        <v>4</v>
      </c>
      <c r="X11" s="262">
        <v>5</v>
      </c>
      <c r="Y11" s="262">
        <v>5</v>
      </c>
      <c r="Z11" s="262">
        <v>4</v>
      </c>
      <c r="AA11" s="262">
        <v>4</v>
      </c>
      <c r="AB11" s="262">
        <v>4</v>
      </c>
      <c r="AC11" s="262">
        <v>4</v>
      </c>
      <c r="AD11" s="262">
        <v>5</v>
      </c>
      <c r="AE11" s="262">
        <v>5</v>
      </c>
      <c r="AF11" s="262">
        <v>4</v>
      </c>
      <c r="AG11" s="261">
        <f t="shared" si="1"/>
        <v>67</v>
      </c>
    </row>
    <row r="12" spans="1:33" ht="21" customHeight="1" x14ac:dyDescent="0.25">
      <c r="A12" s="266" t="s">
        <v>211</v>
      </c>
      <c r="B12" s="262">
        <v>5</v>
      </c>
      <c r="C12" s="262">
        <v>5</v>
      </c>
      <c r="D12" s="262">
        <v>5</v>
      </c>
      <c r="E12" s="262">
        <v>5</v>
      </c>
      <c r="F12" s="262">
        <v>5</v>
      </c>
      <c r="G12" s="262">
        <v>5</v>
      </c>
      <c r="H12" s="262">
        <v>5</v>
      </c>
      <c r="I12" s="262">
        <v>5</v>
      </c>
      <c r="J12" s="262">
        <v>5</v>
      </c>
      <c r="K12" s="262">
        <v>5</v>
      </c>
      <c r="L12" s="262">
        <v>5</v>
      </c>
      <c r="M12" s="262">
        <v>5</v>
      </c>
      <c r="N12" s="262">
        <v>5</v>
      </c>
      <c r="O12" s="262">
        <v>5</v>
      </c>
      <c r="P12" s="262">
        <v>5</v>
      </c>
      <c r="Q12" s="263">
        <f t="shared" si="0"/>
        <v>75</v>
      </c>
      <c r="R12" s="262">
        <v>5</v>
      </c>
      <c r="S12" s="262">
        <v>5</v>
      </c>
      <c r="T12" s="262">
        <v>5</v>
      </c>
      <c r="U12" s="262">
        <v>5</v>
      </c>
      <c r="V12" s="262">
        <v>5</v>
      </c>
      <c r="W12" s="262">
        <v>5</v>
      </c>
      <c r="X12" s="262">
        <v>5</v>
      </c>
      <c r="Y12" s="262">
        <v>5</v>
      </c>
      <c r="Z12" s="262">
        <v>5</v>
      </c>
      <c r="AA12" s="262">
        <v>5</v>
      </c>
      <c r="AB12" s="262">
        <v>5</v>
      </c>
      <c r="AC12" s="262">
        <v>5</v>
      </c>
      <c r="AD12" s="262">
        <v>5</v>
      </c>
      <c r="AE12" s="262">
        <v>5</v>
      </c>
      <c r="AF12" s="262">
        <v>5</v>
      </c>
      <c r="AG12" s="261">
        <f t="shared" si="1"/>
        <v>75</v>
      </c>
    </row>
    <row r="13" spans="1:33" ht="21" customHeight="1" x14ac:dyDescent="0.25">
      <c r="A13" s="266" t="s">
        <v>212</v>
      </c>
      <c r="B13" s="262">
        <v>5</v>
      </c>
      <c r="C13" s="262">
        <v>4</v>
      </c>
      <c r="D13" s="262">
        <v>4</v>
      </c>
      <c r="E13" s="262">
        <v>5</v>
      </c>
      <c r="F13" s="262">
        <v>5</v>
      </c>
      <c r="G13" s="262">
        <v>5</v>
      </c>
      <c r="H13" s="262">
        <v>5</v>
      </c>
      <c r="I13" s="262">
        <v>5</v>
      </c>
      <c r="J13" s="262">
        <v>5</v>
      </c>
      <c r="K13" s="262">
        <v>5</v>
      </c>
      <c r="L13" s="262">
        <v>5</v>
      </c>
      <c r="M13" s="262">
        <v>5</v>
      </c>
      <c r="N13" s="262">
        <v>5</v>
      </c>
      <c r="O13" s="262">
        <v>4</v>
      </c>
      <c r="P13" s="262">
        <v>5</v>
      </c>
      <c r="Q13" s="263">
        <f t="shared" si="0"/>
        <v>72</v>
      </c>
      <c r="R13" s="262">
        <v>5</v>
      </c>
      <c r="S13" s="262">
        <v>5</v>
      </c>
      <c r="T13" s="262">
        <v>5</v>
      </c>
      <c r="U13" s="262">
        <v>5</v>
      </c>
      <c r="V13" s="262">
        <v>5</v>
      </c>
      <c r="W13" s="262">
        <v>5</v>
      </c>
      <c r="X13" s="262">
        <v>5</v>
      </c>
      <c r="Y13" s="262">
        <v>5</v>
      </c>
      <c r="Z13" s="262">
        <v>5</v>
      </c>
      <c r="AA13" s="262">
        <v>5</v>
      </c>
      <c r="AB13" s="262">
        <v>5</v>
      </c>
      <c r="AC13" s="262">
        <v>5</v>
      </c>
      <c r="AD13" s="262">
        <v>5</v>
      </c>
      <c r="AE13" s="262">
        <v>5</v>
      </c>
      <c r="AF13" s="262">
        <v>5</v>
      </c>
      <c r="AG13" s="261">
        <f t="shared" si="1"/>
        <v>75</v>
      </c>
    </row>
    <row r="14" spans="1:33" ht="21" customHeight="1" x14ac:dyDescent="0.25">
      <c r="A14" s="266" t="s">
        <v>213</v>
      </c>
      <c r="B14" s="262">
        <v>5</v>
      </c>
      <c r="C14" s="262">
        <v>5</v>
      </c>
      <c r="D14" s="262">
        <v>3</v>
      </c>
      <c r="E14" s="262">
        <v>5</v>
      </c>
      <c r="F14" s="262">
        <v>5</v>
      </c>
      <c r="G14" s="262">
        <v>5</v>
      </c>
      <c r="H14" s="262">
        <v>5</v>
      </c>
      <c r="I14" s="262">
        <v>5</v>
      </c>
      <c r="J14" s="262">
        <v>5</v>
      </c>
      <c r="K14" s="262">
        <v>5</v>
      </c>
      <c r="L14" s="262">
        <v>5</v>
      </c>
      <c r="M14" s="262">
        <v>5</v>
      </c>
      <c r="N14" s="262">
        <v>5</v>
      </c>
      <c r="O14" s="262">
        <v>5</v>
      </c>
      <c r="P14" s="262">
        <v>5</v>
      </c>
      <c r="Q14" s="263">
        <f t="shared" si="0"/>
        <v>73</v>
      </c>
      <c r="R14" s="262">
        <v>5</v>
      </c>
      <c r="S14" s="262">
        <v>5</v>
      </c>
      <c r="T14" s="262">
        <v>5</v>
      </c>
      <c r="U14" s="262">
        <v>5</v>
      </c>
      <c r="V14" s="262">
        <v>5</v>
      </c>
      <c r="W14" s="262">
        <v>5</v>
      </c>
      <c r="X14" s="262">
        <v>5</v>
      </c>
      <c r="Y14" s="262">
        <v>5</v>
      </c>
      <c r="Z14" s="262">
        <v>5</v>
      </c>
      <c r="AA14" s="262">
        <v>5</v>
      </c>
      <c r="AB14" s="262">
        <v>5</v>
      </c>
      <c r="AC14" s="262">
        <v>5</v>
      </c>
      <c r="AD14" s="262">
        <v>5</v>
      </c>
      <c r="AE14" s="262">
        <v>5</v>
      </c>
      <c r="AF14" s="262">
        <v>5</v>
      </c>
      <c r="AG14" s="261">
        <f t="shared" si="1"/>
        <v>75</v>
      </c>
    </row>
    <row r="15" spans="1:33" ht="21" customHeight="1" x14ac:dyDescent="0.25">
      <c r="A15" s="266" t="s">
        <v>214</v>
      </c>
      <c r="B15" s="262">
        <v>4</v>
      </c>
      <c r="C15" s="262">
        <v>4</v>
      </c>
      <c r="D15" s="262">
        <v>4</v>
      </c>
      <c r="E15" s="262">
        <v>5</v>
      </c>
      <c r="F15" s="262">
        <v>5</v>
      </c>
      <c r="G15" s="262">
        <v>5</v>
      </c>
      <c r="H15" s="262">
        <v>4</v>
      </c>
      <c r="I15" s="262">
        <v>5</v>
      </c>
      <c r="J15" s="262">
        <v>5</v>
      </c>
      <c r="K15" s="262">
        <v>5</v>
      </c>
      <c r="L15" s="262">
        <v>5</v>
      </c>
      <c r="M15" s="262">
        <v>4</v>
      </c>
      <c r="N15" s="262">
        <v>4</v>
      </c>
      <c r="O15" s="262">
        <v>5</v>
      </c>
      <c r="P15" s="262">
        <v>5</v>
      </c>
      <c r="Q15" s="263">
        <f t="shared" si="0"/>
        <v>69</v>
      </c>
      <c r="R15" s="262">
        <v>4</v>
      </c>
      <c r="S15" s="262">
        <v>4</v>
      </c>
      <c r="T15" s="262">
        <v>5</v>
      </c>
      <c r="U15" s="262">
        <v>4</v>
      </c>
      <c r="V15" s="262">
        <v>5</v>
      </c>
      <c r="W15" s="262">
        <v>4</v>
      </c>
      <c r="X15" s="262">
        <v>4</v>
      </c>
      <c r="Y15" s="262">
        <v>4</v>
      </c>
      <c r="Z15" s="262">
        <v>4</v>
      </c>
      <c r="AA15" s="262">
        <v>4</v>
      </c>
      <c r="AB15" s="262">
        <v>5</v>
      </c>
      <c r="AC15" s="262">
        <v>4</v>
      </c>
      <c r="AD15" s="262">
        <v>4</v>
      </c>
      <c r="AE15" s="262">
        <v>4</v>
      </c>
      <c r="AF15" s="262">
        <v>4</v>
      </c>
      <c r="AG15" s="261">
        <f t="shared" si="1"/>
        <v>63</v>
      </c>
    </row>
    <row r="16" spans="1:33" ht="21" customHeight="1" x14ac:dyDescent="0.25">
      <c r="A16" s="266" t="s">
        <v>215</v>
      </c>
      <c r="B16" s="262">
        <v>4</v>
      </c>
      <c r="C16" s="262">
        <v>4</v>
      </c>
      <c r="D16" s="262">
        <v>4</v>
      </c>
      <c r="E16" s="262">
        <v>4</v>
      </c>
      <c r="F16" s="262">
        <v>4</v>
      </c>
      <c r="G16" s="262">
        <v>4</v>
      </c>
      <c r="H16" s="262">
        <v>4</v>
      </c>
      <c r="I16" s="262">
        <v>4</v>
      </c>
      <c r="J16" s="262">
        <v>4</v>
      </c>
      <c r="K16" s="262">
        <v>4</v>
      </c>
      <c r="L16" s="262">
        <v>4</v>
      </c>
      <c r="M16" s="262">
        <v>4</v>
      </c>
      <c r="N16" s="262">
        <v>4</v>
      </c>
      <c r="O16" s="262">
        <v>4</v>
      </c>
      <c r="P16" s="262">
        <v>4</v>
      </c>
      <c r="Q16" s="263">
        <f t="shared" si="0"/>
        <v>60</v>
      </c>
      <c r="R16" s="262">
        <v>4</v>
      </c>
      <c r="S16" s="262">
        <v>4</v>
      </c>
      <c r="T16" s="262">
        <v>4</v>
      </c>
      <c r="U16" s="262">
        <v>4</v>
      </c>
      <c r="V16" s="262">
        <v>5</v>
      </c>
      <c r="W16" s="262">
        <v>4</v>
      </c>
      <c r="X16" s="262">
        <v>4</v>
      </c>
      <c r="Y16" s="262">
        <v>4</v>
      </c>
      <c r="Z16" s="262">
        <v>4</v>
      </c>
      <c r="AA16" s="262">
        <v>4</v>
      </c>
      <c r="AB16" s="262">
        <v>4</v>
      </c>
      <c r="AC16" s="262">
        <v>4</v>
      </c>
      <c r="AD16" s="262">
        <v>4</v>
      </c>
      <c r="AE16" s="262">
        <v>4</v>
      </c>
      <c r="AF16" s="262">
        <v>4</v>
      </c>
      <c r="AG16" s="261">
        <f t="shared" si="1"/>
        <v>61</v>
      </c>
    </row>
    <row r="17" spans="1:33" ht="21" customHeight="1" x14ac:dyDescent="0.25">
      <c r="A17" s="266" t="s">
        <v>216</v>
      </c>
      <c r="B17" s="262">
        <v>5</v>
      </c>
      <c r="C17" s="262">
        <v>4</v>
      </c>
      <c r="D17" s="262">
        <v>3</v>
      </c>
      <c r="E17" s="262">
        <v>3</v>
      </c>
      <c r="F17" s="262">
        <v>4</v>
      </c>
      <c r="G17" s="262">
        <v>4</v>
      </c>
      <c r="H17" s="262">
        <v>3</v>
      </c>
      <c r="I17" s="262">
        <v>3</v>
      </c>
      <c r="J17" s="262">
        <v>5</v>
      </c>
      <c r="K17" s="262">
        <v>4</v>
      </c>
      <c r="L17" s="262">
        <v>4</v>
      </c>
      <c r="M17" s="262">
        <v>3</v>
      </c>
      <c r="N17" s="262">
        <v>4</v>
      </c>
      <c r="O17" s="262">
        <v>3</v>
      </c>
      <c r="P17" s="262">
        <v>3</v>
      </c>
      <c r="Q17" s="263">
        <f t="shared" si="0"/>
        <v>55</v>
      </c>
      <c r="R17" s="262">
        <v>5</v>
      </c>
      <c r="S17" s="262">
        <v>4</v>
      </c>
      <c r="T17" s="262">
        <v>5</v>
      </c>
      <c r="U17" s="262">
        <v>2</v>
      </c>
      <c r="V17" s="262">
        <v>4</v>
      </c>
      <c r="W17" s="262">
        <v>3</v>
      </c>
      <c r="X17" s="262">
        <v>4</v>
      </c>
      <c r="Y17" s="262">
        <v>5</v>
      </c>
      <c r="Z17" s="262">
        <v>5</v>
      </c>
      <c r="AA17" s="262">
        <v>3</v>
      </c>
      <c r="AB17" s="262">
        <v>5</v>
      </c>
      <c r="AC17" s="262">
        <v>5</v>
      </c>
      <c r="AD17" s="262">
        <v>5</v>
      </c>
      <c r="AE17" s="262">
        <v>4</v>
      </c>
      <c r="AF17" s="262">
        <v>3</v>
      </c>
      <c r="AG17" s="261">
        <f t="shared" si="1"/>
        <v>62</v>
      </c>
    </row>
    <row r="18" spans="1:33" ht="21" customHeight="1" x14ac:dyDescent="0.25">
      <c r="A18" s="266" t="s">
        <v>217</v>
      </c>
      <c r="B18" s="262">
        <v>5</v>
      </c>
      <c r="C18" s="262">
        <v>4</v>
      </c>
      <c r="D18" s="262">
        <v>5</v>
      </c>
      <c r="E18" s="262">
        <v>5</v>
      </c>
      <c r="F18" s="262">
        <v>5</v>
      </c>
      <c r="G18" s="262">
        <v>5</v>
      </c>
      <c r="H18" s="262">
        <v>5</v>
      </c>
      <c r="I18" s="262">
        <v>4</v>
      </c>
      <c r="J18" s="262">
        <v>5</v>
      </c>
      <c r="K18" s="262">
        <v>5</v>
      </c>
      <c r="L18" s="262">
        <v>5</v>
      </c>
      <c r="M18" s="262">
        <v>5</v>
      </c>
      <c r="N18" s="262">
        <v>5</v>
      </c>
      <c r="O18" s="262">
        <v>5</v>
      </c>
      <c r="P18" s="262">
        <v>5</v>
      </c>
      <c r="Q18" s="263">
        <f t="shared" si="0"/>
        <v>73</v>
      </c>
      <c r="R18" s="262">
        <v>5</v>
      </c>
      <c r="S18" s="262">
        <v>5</v>
      </c>
      <c r="T18" s="262">
        <v>4</v>
      </c>
      <c r="U18" s="262">
        <v>4</v>
      </c>
      <c r="V18" s="262">
        <v>5</v>
      </c>
      <c r="W18" s="262">
        <v>5</v>
      </c>
      <c r="X18" s="262">
        <v>5</v>
      </c>
      <c r="Y18" s="262">
        <v>4</v>
      </c>
      <c r="Z18" s="262">
        <v>4</v>
      </c>
      <c r="AA18" s="262">
        <v>4</v>
      </c>
      <c r="AB18" s="262">
        <v>5</v>
      </c>
      <c r="AC18" s="262">
        <v>4</v>
      </c>
      <c r="AD18" s="262">
        <v>5</v>
      </c>
      <c r="AE18" s="262">
        <v>4</v>
      </c>
      <c r="AF18" s="262">
        <v>4</v>
      </c>
      <c r="AG18" s="261">
        <f t="shared" si="1"/>
        <v>67</v>
      </c>
    </row>
    <row r="19" spans="1:33" ht="21" customHeight="1" x14ac:dyDescent="0.25">
      <c r="A19" s="266" t="s">
        <v>218</v>
      </c>
      <c r="B19" s="262">
        <v>5</v>
      </c>
      <c r="C19" s="262">
        <v>4</v>
      </c>
      <c r="D19" s="262">
        <v>5</v>
      </c>
      <c r="E19" s="262">
        <v>5</v>
      </c>
      <c r="F19" s="262">
        <v>5</v>
      </c>
      <c r="G19" s="262">
        <v>5</v>
      </c>
      <c r="H19" s="262">
        <v>5</v>
      </c>
      <c r="I19" s="262">
        <v>5</v>
      </c>
      <c r="J19" s="262">
        <v>5</v>
      </c>
      <c r="K19" s="262">
        <v>5</v>
      </c>
      <c r="L19" s="262">
        <v>5</v>
      </c>
      <c r="M19" s="262">
        <v>5</v>
      </c>
      <c r="N19" s="262">
        <v>5</v>
      </c>
      <c r="O19" s="262">
        <v>5</v>
      </c>
      <c r="P19" s="262">
        <v>5</v>
      </c>
      <c r="Q19" s="263">
        <f t="shared" si="0"/>
        <v>74</v>
      </c>
      <c r="R19" s="262">
        <v>5</v>
      </c>
      <c r="S19" s="262">
        <v>5</v>
      </c>
      <c r="T19" s="262">
        <v>5</v>
      </c>
      <c r="U19" s="262">
        <v>5</v>
      </c>
      <c r="V19" s="262">
        <v>5</v>
      </c>
      <c r="W19" s="262">
        <v>5</v>
      </c>
      <c r="X19" s="262">
        <v>5</v>
      </c>
      <c r="Y19" s="262">
        <v>5</v>
      </c>
      <c r="Z19" s="262">
        <v>5</v>
      </c>
      <c r="AA19" s="262">
        <v>5</v>
      </c>
      <c r="AB19" s="262">
        <v>5</v>
      </c>
      <c r="AC19" s="262">
        <v>5</v>
      </c>
      <c r="AD19" s="262">
        <v>5</v>
      </c>
      <c r="AE19" s="262">
        <v>5</v>
      </c>
      <c r="AF19" s="262">
        <v>5</v>
      </c>
      <c r="AG19" s="261">
        <f t="shared" si="1"/>
        <v>75</v>
      </c>
    </row>
    <row r="20" spans="1:33" ht="21" customHeight="1" x14ac:dyDescent="0.25">
      <c r="A20" s="266" t="s">
        <v>219</v>
      </c>
      <c r="B20" s="262">
        <v>4</v>
      </c>
      <c r="C20" s="262">
        <v>5</v>
      </c>
      <c r="D20" s="262">
        <v>4</v>
      </c>
      <c r="E20" s="262">
        <v>4</v>
      </c>
      <c r="F20" s="262">
        <v>4</v>
      </c>
      <c r="G20" s="262">
        <v>5</v>
      </c>
      <c r="H20" s="262">
        <v>4</v>
      </c>
      <c r="I20" s="262">
        <v>4</v>
      </c>
      <c r="J20" s="262">
        <v>4</v>
      </c>
      <c r="K20" s="262">
        <v>4</v>
      </c>
      <c r="L20" s="262">
        <v>4</v>
      </c>
      <c r="M20" s="262">
        <v>4</v>
      </c>
      <c r="N20" s="262">
        <v>5</v>
      </c>
      <c r="O20" s="262">
        <v>4</v>
      </c>
      <c r="P20" s="262">
        <v>4</v>
      </c>
      <c r="Q20" s="263">
        <f t="shared" si="0"/>
        <v>63</v>
      </c>
      <c r="R20" s="262">
        <v>4</v>
      </c>
      <c r="S20" s="262">
        <v>5</v>
      </c>
      <c r="T20" s="262">
        <v>4</v>
      </c>
      <c r="U20" s="262">
        <v>4</v>
      </c>
      <c r="V20" s="262">
        <v>4</v>
      </c>
      <c r="W20" s="262">
        <v>4</v>
      </c>
      <c r="X20" s="262">
        <v>4</v>
      </c>
      <c r="Y20" s="262">
        <v>4</v>
      </c>
      <c r="Z20" s="262">
        <v>4</v>
      </c>
      <c r="AA20" s="262">
        <v>4</v>
      </c>
      <c r="AB20" s="262">
        <v>4</v>
      </c>
      <c r="AC20" s="262">
        <v>4</v>
      </c>
      <c r="AD20" s="262">
        <v>4</v>
      </c>
      <c r="AE20" s="262">
        <v>4</v>
      </c>
      <c r="AF20" s="262">
        <v>4</v>
      </c>
      <c r="AG20" s="261">
        <f t="shared" si="1"/>
        <v>61</v>
      </c>
    </row>
    <row r="21" spans="1:33" ht="21" customHeight="1" x14ac:dyDescent="0.25">
      <c r="A21" s="266" t="s">
        <v>220</v>
      </c>
      <c r="B21" s="262">
        <v>4</v>
      </c>
      <c r="C21" s="262">
        <v>5</v>
      </c>
      <c r="D21" s="262">
        <v>5</v>
      </c>
      <c r="E21" s="262">
        <v>4</v>
      </c>
      <c r="F21" s="262">
        <v>4</v>
      </c>
      <c r="G21" s="262">
        <v>4</v>
      </c>
      <c r="H21" s="262">
        <v>5</v>
      </c>
      <c r="I21" s="262">
        <v>5</v>
      </c>
      <c r="J21" s="262">
        <v>5</v>
      </c>
      <c r="K21" s="262">
        <v>4</v>
      </c>
      <c r="L21" s="262">
        <v>4</v>
      </c>
      <c r="M21" s="262">
        <v>3</v>
      </c>
      <c r="N21" s="262">
        <v>5</v>
      </c>
      <c r="O21" s="262">
        <v>5</v>
      </c>
      <c r="P21" s="262">
        <v>5</v>
      </c>
      <c r="Q21" s="263">
        <f t="shared" si="0"/>
        <v>67</v>
      </c>
      <c r="R21" s="262">
        <v>5</v>
      </c>
      <c r="S21" s="262">
        <v>5</v>
      </c>
      <c r="T21" s="262">
        <v>5</v>
      </c>
      <c r="U21" s="262">
        <v>5</v>
      </c>
      <c r="V21" s="262">
        <v>5</v>
      </c>
      <c r="W21" s="262">
        <v>5</v>
      </c>
      <c r="X21" s="262">
        <v>5</v>
      </c>
      <c r="Y21" s="262">
        <v>5</v>
      </c>
      <c r="Z21" s="262">
        <v>4</v>
      </c>
      <c r="AA21" s="262">
        <v>4</v>
      </c>
      <c r="AB21" s="262">
        <v>5</v>
      </c>
      <c r="AC21" s="262">
        <v>4</v>
      </c>
      <c r="AD21" s="262">
        <v>5</v>
      </c>
      <c r="AE21" s="262">
        <v>4</v>
      </c>
      <c r="AF21" s="262">
        <v>4</v>
      </c>
      <c r="AG21" s="261">
        <f t="shared" si="1"/>
        <v>70</v>
      </c>
    </row>
    <row r="22" spans="1:33" ht="21" customHeight="1" x14ac:dyDescent="0.25">
      <c r="A22" s="266" t="s">
        <v>221</v>
      </c>
      <c r="B22" s="262">
        <v>5</v>
      </c>
      <c r="C22" s="262">
        <v>2</v>
      </c>
      <c r="D22" s="262">
        <v>5</v>
      </c>
      <c r="E22" s="262">
        <v>4</v>
      </c>
      <c r="F22" s="262">
        <v>4</v>
      </c>
      <c r="G22" s="262">
        <v>5</v>
      </c>
      <c r="H22" s="262">
        <v>5</v>
      </c>
      <c r="I22" s="262">
        <v>4</v>
      </c>
      <c r="J22" s="262">
        <v>5</v>
      </c>
      <c r="K22" s="262">
        <v>5</v>
      </c>
      <c r="L22" s="262">
        <v>4</v>
      </c>
      <c r="M22" s="262">
        <v>5</v>
      </c>
      <c r="N22" s="262">
        <v>5</v>
      </c>
      <c r="O22" s="262">
        <v>5</v>
      </c>
      <c r="P22" s="262">
        <v>4</v>
      </c>
      <c r="Q22" s="263">
        <f t="shared" si="0"/>
        <v>67</v>
      </c>
      <c r="R22" s="262">
        <v>5</v>
      </c>
      <c r="S22" s="262">
        <v>4</v>
      </c>
      <c r="T22" s="262">
        <v>5</v>
      </c>
      <c r="U22" s="262">
        <v>4</v>
      </c>
      <c r="V22" s="262">
        <v>4</v>
      </c>
      <c r="W22" s="262">
        <v>5</v>
      </c>
      <c r="X22" s="262">
        <v>4</v>
      </c>
      <c r="Y22" s="262">
        <v>4</v>
      </c>
      <c r="Z22" s="262">
        <v>4</v>
      </c>
      <c r="AA22" s="262">
        <v>5</v>
      </c>
      <c r="AB22" s="262">
        <v>5</v>
      </c>
      <c r="AC22" s="262">
        <v>4</v>
      </c>
      <c r="AD22" s="262">
        <v>5</v>
      </c>
      <c r="AE22" s="262">
        <v>4</v>
      </c>
      <c r="AF22" s="262">
        <v>5</v>
      </c>
      <c r="AG22" s="261">
        <f t="shared" si="1"/>
        <v>67</v>
      </c>
    </row>
    <row r="23" spans="1:33" ht="21" customHeight="1" x14ac:dyDescent="0.25">
      <c r="A23" s="266" t="s">
        <v>222</v>
      </c>
      <c r="B23" s="262">
        <v>4</v>
      </c>
      <c r="C23" s="262">
        <v>4</v>
      </c>
      <c r="D23" s="262">
        <v>5</v>
      </c>
      <c r="E23" s="262">
        <v>4</v>
      </c>
      <c r="F23" s="262">
        <v>4</v>
      </c>
      <c r="G23" s="262">
        <v>5</v>
      </c>
      <c r="H23" s="262">
        <v>4</v>
      </c>
      <c r="I23" s="262">
        <v>4</v>
      </c>
      <c r="J23" s="262">
        <v>4</v>
      </c>
      <c r="K23" s="262">
        <v>4</v>
      </c>
      <c r="L23" s="262">
        <v>4</v>
      </c>
      <c r="M23" s="262">
        <v>4</v>
      </c>
      <c r="N23" s="262">
        <v>4</v>
      </c>
      <c r="O23" s="262">
        <v>4</v>
      </c>
      <c r="P23" s="262">
        <v>4</v>
      </c>
      <c r="Q23" s="263">
        <f t="shared" si="0"/>
        <v>62</v>
      </c>
      <c r="R23" s="262">
        <v>4</v>
      </c>
      <c r="S23" s="262">
        <v>4</v>
      </c>
      <c r="T23" s="262">
        <v>4</v>
      </c>
      <c r="U23" s="262">
        <v>4</v>
      </c>
      <c r="V23" s="262">
        <v>4</v>
      </c>
      <c r="W23" s="262">
        <v>4</v>
      </c>
      <c r="X23" s="262">
        <v>4</v>
      </c>
      <c r="Y23" s="262">
        <v>4</v>
      </c>
      <c r="Z23" s="262">
        <v>4</v>
      </c>
      <c r="AA23" s="262">
        <v>5</v>
      </c>
      <c r="AB23" s="262">
        <v>4</v>
      </c>
      <c r="AC23" s="262">
        <v>5</v>
      </c>
      <c r="AD23" s="262">
        <v>4</v>
      </c>
      <c r="AE23" s="262">
        <v>4</v>
      </c>
      <c r="AF23" s="262">
        <v>4</v>
      </c>
      <c r="AG23" s="261">
        <f t="shared" si="1"/>
        <v>62</v>
      </c>
    </row>
    <row r="24" spans="1:33" ht="21" customHeight="1" x14ac:dyDescent="0.25">
      <c r="A24" s="266" t="s">
        <v>223</v>
      </c>
      <c r="B24" s="262">
        <v>4</v>
      </c>
      <c r="C24" s="262">
        <v>4</v>
      </c>
      <c r="D24" s="262">
        <v>4</v>
      </c>
      <c r="E24" s="262">
        <v>4</v>
      </c>
      <c r="F24" s="262">
        <v>4</v>
      </c>
      <c r="G24" s="262">
        <v>4</v>
      </c>
      <c r="H24" s="262">
        <v>4</v>
      </c>
      <c r="I24" s="262">
        <v>4</v>
      </c>
      <c r="J24" s="262">
        <v>4</v>
      </c>
      <c r="K24" s="262">
        <v>4</v>
      </c>
      <c r="L24" s="262">
        <v>4</v>
      </c>
      <c r="M24" s="262">
        <v>4</v>
      </c>
      <c r="N24" s="262">
        <v>4</v>
      </c>
      <c r="O24" s="262">
        <v>4</v>
      </c>
      <c r="P24" s="262">
        <v>4</v>
      </c>
      <c r="Q24" s="263">
        <f t="shared" si="0"/>
        <v>60</v>
      </c>
      <c r="R24" s="262">
        <v>4</v>
      </c>
      <c r="S24" s="262">
        <v>4</v>
      </c>
      <c r="T24" s="262">
        <v>5</v>
      </c>
      <c r="U24" s="262">
        <v>5</v>
      </c>
      <c r="V24" s="262">
        <v>5</v>
      </c>
      <c r="W24" s="262">
        <v>5</v>
      </c>
      <c r="X24" s="262">
        <v>5</v>
      </c>
      <c r="Y24" s="262">
        <v>4</v>
      </c>
      <c r="Z24" s="262">
        <v>4</v>
      </c>
      <c r="AA24" s="262">
        <v>5</v>
      </c>
      <c r="AB24" s="262">
        <v>5</v>
      </c>
      <c r="AC24" s="262">
        <v>4</v>
      </c>
      <c r="AD24" s="262">
        <v>5</v>
      </c>
      <c r="AE24" s="262">
        <v>4</v>
      </c>
      <c r="AF24" s="262">
        <v>4</v>
      </c>
      <c r="AG24" s="261">
        <f t="shared" si="1"/>
        <v>68</v>
      </c>
    </row>
    <row r="25" spans="1:33" ht="21" customHeight="1" x14ac:dyDescent="0.25">
      <c r="A25" s="266" t="s">
        <v>224</v>
      </c>
      <c r="B25" s="262">
        <v>5</v>
      </c>
      <c r="C25" s="262">
        <v>5</v>
      </c>
      <c r="D25" s="262">
        <v>5</v>
      </c>
      <c r="E25" s="262">
        <v>5</v>
      </c>
      <c r="F25" s="262">
        <v>5</v>
      </c>
      <c r="G25" s="262">
        <v>5</v>
      </c>
      <c r="H25" s="262">
        <v>4</v>
      </c>
      <c r="I25" s="262">
        <v>4</v>
      </c>
      <c r="J25" s="262">
        <v>4</v>
      </c>
      <c r="K25" s="262">
        <v>5</v>
      </c>
      <c r="L25" s="262">
        <v>4</v>
      </c>
      <c r="M25" s="262">
        <v>4</v>
      </c>
      <c r="N25" s="262">
        <v>5</v>
      </c>
      <c r="O25" s="262">
        <v>5</v>
      </c>
      <c r="P25" s="262">
        <v>5</v>
      </c>
      <c r="Q25" s="263">
        <f t="shared" si="0"/>
        <v>70</v>
      </c>
      <c r="R25" s="262">
        <v>4</v>
      </c>
      <c r="S25" s="262">
        <v>4</v>
      </c>
      <c r="T25" s="262">
        <v>4</v>
      </c>
      <c r="U25" s="262">
        <v>4</v>
      </c>
      <c r="V25" s="262">
        <v>4</v>
      </c>
      <c r="W25" s="262">
        <v>5</v>
      </c>
      <c r="X25" s="262">
        <v>5</v>
      </c>
      <c r="Y25" s="262">
        <v>4</v>
      </c>
      <c r="Z25" s="262">
        <v>5</v>
      </c>
      <c r="AA25" s="262">
        <v>5</v>
      </c>
      <c r="AB25" s="262">
        <v>4</v>
      </c>
      <c r="AC25" s="262">
        <v>5</v>
      </c>
      <c r="AD25" s="262">
        <v>5</v>
      </c>
      <c r="AE25" s="262">
        <v>4</v>
      </c>
      <c r="AF25" s="262">
        <v>5</v>
      </c>
      <c r="AG25" s="261">
        <f t="shared" si="1"/>
        <v>67</v>
      </c>
    </row>
    <row r="26" spans="1:33" ht="21" customHeight="1" x14ac:dyDescent="0.25">
      <c r="A26" s="266" t="s">
        <v>225</v>
      </c>
      <c r="B26" s="262">
        <v>5</v>
      </c>
      <c r="C26" s="262">
        <v>5</v>
      </c>
      <c r="D26" s="262">
        <v>4</v>
      </c>
      <c r="E26" s="262">
        <v>5</v>
      </c>
      <c r="F26" s="262">
        <v>5</v>
      </c>
      <c r="G26" s="262">
        <v>5</v>
      </c>
      <c r="H26" s="262">
        <v>5</v>
      </c>
      <c r="I26" s="262">
        <v>3</v>
      </c>
      <c r="J26" s="262">
        <v>5</v>
      </c>
      <c r="K26" s="262">
        <v>5</v>
      </c>
      <c r="L26" s="262">
        <v>5</v>
      </c>
      <c r="M26" s="262">
        <v>5</v>
      </c>
      <c r="N26" s="262">
        <v>5</v>
      </c>
      <c r="O26" s="262">
        <v>5</v>
      </c>
      <c r="P26" s="262">
        <v>5</v>
      </c>
      <c r="Q26" s="263">
        <f t="shared" si="0"/>
        <v>72</v>
      </c>
      <c r="R26" s="262">
        <v>5</v>
      </c>
      <c r="S26" s="262">
        <v>5</v>
      </c>
      <c r="T26" s="262">
        <v>5</v>
      </c>
      <c r="U26" s="262">
        <v>5</v>
      </c>
      <c r="V26" s="262">
        <v>5</v>
      </c>
      <c r="W26" s="262">
        <v>5</v>
      </c>
      <c r="X26" s="262">
        <v>5</v>
      </c>
      <c r="Y26" s="262">
        <v>5</v>
      </c>
      <c r="Z26" s="262">
        <v>5</v>
      </c>
      <c r="AA26" s="262">
        <v>5</v>
      </c>
      <c r="AB26" s="262">
        <v>5</v>
      </c>
      <c r="AC26" s="262">
        <v>5</v>
      </c>
      <c r="AD26" s="262">
        <v>5</v>
      </c>
      <c r="AE26" s="262">
        <v>5</v>
      </c>
      <c r="AF26" s="262">
        <v>5</v>
      </c>
      <c r="AG26" s="261">
        <f t="shared" si="1"/>
        <v>75</v>
      </c>
    </row>
    <row r="27" spans="1:33" ht="21" customHeight="1" x14ac:dyDescent="0.25">
      <c r="A27" s="266" t="s">
        <v>226</v>
      </c>
      <c r="B27" s="262">
        <v>5</v>
      </c>
      <c r="C27" s="262">
        <v>5</v>
      </c>
      <c r="D27" s="262">
        <v>5</v>
      </c>
      <c r="E27" s="262">
        <v>5</v>
      </c>
      <c r="F27" s="262">
        <v>5</v>
      </c>
      <c r="G27" s="262">
        <v>5</v>
      </c>
      <c r="H27" s="262">
        <v>4</v>
      </c>
      <c r="I27" s="262">
        <v>3</v>
      </c>
      <c r="J27" s="262">
        <v>5</v>
      </c>
      <c r="K27" s="262">
        <v>4</v>
      </c>
      <c r="L27" s="262">
        <v>4</v>
      </c>
      <c r="M27" s="262">
        <v>4</v>
      </c>
      <c r="N27" s="262">
        <v>4</v>
      </c>
      <c r="O27" s="262">
        <v>4</v>
      </c>
      <c r="P27" s="262">
        <v>4</v>
      </c>
      <c r="Q27" s="263">
        <f t="shared" si="0"/>
        <v>66</v>
      </c>
      <c r="R27" s="262">
        <v>4</v>
      </c>
      <c r="S27" s="262">
        <v>4</v>
      </c>
      <c r="T27" s="262">
        <v>4</v>
      </c>
      <c r="U27" s="262">
        <v>5</v>
      </c>
      <c r="V27" s="262">
        <v>5</v>
      </c>
      <c r="W27" s="262">
        <v>4</v>
      </c>
      <c r="X27" s="262">
        <v>4</v>
      </c>
      <c r="Y27" s="262">
        <v>4</v>
      </c>
      <c r="Z27" s="262">
        <v>4</v>
      </c>
      <c r="AA27" s="262">
        <v>4</v>
      </c>
      <c r="AB27" s="262">
        <v>4</v>
      </c>
      <c r="AC27" s="262">
        <v>4</v>
      </c>
      <c r="AD27" s="262">
        <v>5</v>
      </c>
      <c r="AE27" s="262">
        <v>4</v>
      </c>
      <c r="AF27" s="262">
        <v>4</v>
      </c>
      <c r="AG27" s="261">
        <f t="shared" si="1"/>
        <v>63</v>
      </c>
    </row>
    <row r="28" spans="1:33" ht="21" customHeight="1" x14ac:dyDescent="0.25">
      <c r="A28" s="266" t="s">
        <v>227</v>
      </c>
      <c r="B28" s="262">
        <v>4</v>
      </c>
      <c r="C28" s="262">
        <v>4</v>
      </c>
      <c r="D28" s="262">
        <v>4</v>
      </c>
      <c r="E28" s="262">
        <v>5</v>
      </c>
      <c r="F28" s="262">
        <v>5</v>
      </c>
      <c r="G28" s="262">
        <v>5</v>
      </c>
      <c r="H28" s="262">
        <v>5</v>
      </c>
      <c r="I28" s="262">
        <v>4</v>
      </c>
      <c r="J28" s="262">
        <v>5</v>
      </c>
      <c r="K28" s="262">
        <v>4</v>
      </c>
      <c r="L28" s="262">
        <v>4</v>
      </c>
      <c r="M28" s="262">
        <v>4</v>
      </c>
      <c r="N28" s="262">
        <v>4</v>
      </c>
      <c r="O28" s="262">
        <v>5</v>
      </c>
      <c r="P28" s="262">
        <v>4</v>
      </c>
      <c r="Q28" s="263">
        <f t="shared" si="0"/>
        <v>66</v>
      </c>
      <c r="R28" s="262">
        <v>5</v>
      </c>
      <c r="S28" s="262">
        <v>5</v>
      </c>
      <c r="T28" s="262">
        <v>5</v>
      </c>
      <c r="U28" s="262">
        <v>4</v>
      </c>
      <c r="V28" s="262">
        <v>5</v>
      </c>
      <c r="W28" s="262">
        <v>5</v>
      </c>
      <c r="X28" s="262">
        <v>5</v>
      </c>
      <c r="Y28" s="262">
        <v>4</v>
      </c>
      <c r="Z28" s="262">
        <v>4</v>
      </c>
      <c r="AA28" s="262">
        <v>5</v>
      </c>
      <c r="AB28" s="262">
        <v>5</v>
      </c>
      <c r="AC28" s="262">
        <v>4</v>
      </c>
      <c r="AD28" s="262">
        <v>5</v>
      </c>
      <c r="AE28" s="262">
        <v>4</v>
      </c>
      <c r="AF28" s="262">
        <v>5</v>
      </c>
      <c r="AG28" s="261">
        <f t="shared" si="1"/>
        <v>70</v>
      </c>
    </row>
    <row r="29" spans="1:33" ht="21" customHeight="1" x14ac:dyDescent="0.25">
      <c r="A29" s="266" t="s">
        <v>228</v>
      </c>
      <c r="B29" s="262">
        <v>5</v>
      </c>
      <c r="C29" s="262">
        <v>5</v>
      </c>
      <c r="D29" s="262">
        <v>4</v>
      </c>
      <c r="E29" s="262">
        <v>5</v>
      </c>
      <c r="F29" s="262">
        <v>5</v>
      </c>
      <c r="G29" s="262">
        <v>5</v>
      </c>
      <c r="H29" s="262">
        <v>5</v>
      </c>
      <c r="I29" s="262">
        <v>4</v>
      </c>
      <c r="J29" s="262">
        <v>5</v>
      </c>
      <c r="K29" s="262">
        <v>5</v>
      </c>
      <c r="L29" s="262">
        <v>4</v>
      </c>
      <c r="M29" s="262">
        <v>4</v>
      </c>
      <c r="N29" s="262">
        <v>5</v>
      </c>
      <c r="O29" s="262">
        <v>5</v>
      </c>
      <c r="P29" s="262">
        <v>5</v>
      </c>
      <c r="Q29" s="263">
        <f t="shared" si="0"/>
        <v>71</v>
      </c>
      <c r="R29" s="262">
        <v>5</v>
      </c>
      <c r="S29" s="262">
        <v>3</v>
      </c>
      <c r="T29" s="262">
        <v>5</v>
      </c>
      <c r="U29" s="262">
        <v>5</v>
      </c>
      <c r="V29" s="262">
        <v>5</v>
      </c>
      <c r="W29" s="262">
        <v>5</v>
      </c>
      <c r="X29" s="262">
        <v>5</v>
      </c>
      <c r="Y29" s="262">
        <v>5</v>
      </c>
      <c r="Z29" s="262">
        <v>5</v>
      </c>
      <c r="AA29" s="262">
        <v>3</v>
      </c>
      <c r="AB29" s="262">
        <v>5</v>
      </c>
      <c r="AC29" s="262">
        <v>4</v>
      </c>
      <c r="AD29" s="262">
        <v>5</v>
      </c>
      <c r="AE29" s="262">
        <v>4</v>
      </c>
      <c r="AF29" s="262">
        <v>3</v>
      </c>
      <c r="AG29" s="261">
        <f t="shared" si="1"/>
        <v>67</v>
      </c>
    </row>
    <row r="30" spans="1:33" ht="21" customHeight="1" x14ac:dyDescent="0.25">
      <c r="A30" s="266" t="s">
        <v>229</v>
      </c>
      <c r="B30" s="262">
        <v>5</v>
      </c>
      <c r="C30" s="262">
        <v>5</v>
      </c>
      <c r="D30" s="262">
        <v>5</v>
      </c>
      <c r="E30" s="262">
        <v>5</v>
      </c>
      <c r="F30" s="262">
        <v>5</v>
      </c>
      <c r="G30" s="262">
        <v>5</v>
      </c>
      <c r="H30" s="262">
        <v>5</v>
      </c>
      <c r="I30" s="262">
        <v>5</v>
      </c>
      <c r="J30" s="262">
        <v>5</v>
      </c>
      <c r="K30" s="262">
        <v>5</v>
      </c>
      <c r="L30" s="262">
        <v>5</v>
      </c>
      <c r="M30" s="262">
        <v>5</v>
      </c>
      <c r="N30" s="262">
        <v>5</v>
      </c>
      <c r="O30" s="262">
        <v>5</v>
      </c>
      <c r="P30" s="262">
        <v>5</v>
      </c>
      <c r="Q30" s="263">
        <f t="shared" si="0"/>
        <v>75</v>
      </c>
      <c r="R30" s="262">
        <v>5</v>
      </c>
      <c r="S30" s="262">
        <v>5</v>
      </c>
      <c r="T30" s="262">
        <v>5</v>
      </c>
      <c r="U30" s="262">
        <v>5</v>
      </c>
      <c r="V30" s="262">
        <v>5</v>
      </c>
      <c r="W30" s="262">
        <v>5</v>
      </c>
      <c r="X30" s="262">
        <v>5</v>
      </c>
      <c r="Y30" s="262">
        <v>4</v>
      </c>
      <c r="Z30" s="262">
        <v>2</v>
      </c>
      <c r="AA30" s="262">
        <v>4</v>
      </c>
      <c r="AB30" s="262">
        <v>5</v>
      </c>
      <c r="AC30" s="262">
        <v>5</v>
      </c>
      <c r="AD30" s="262">
        <v>5</v>
      </c>
      <c r="AE30" s="262">
        <v>5</v>
      </c>
      <c r="AF30" s="262">
        <v>4</v>
      </c>
      <c r="AG30" s="261">
        <f t="shared" si="1"/>
        <v>69</v>
      </c>
    </row>
    <row r="31" spans="1:33" ht="21" customHeight="1" x14ac:dyDescent="0.25">
      <c r="A31" s="266" t="s">
        <v>230</v>
      </c>
      <c r="B31" s="262">
        <v>3</v>
      </c>
      <c r="C31" s="262">
        <v>3</v>
      </c>
      <c r="D31" s="262">
        <v>3</v>
      </c>
      <c r="E31" s="262">
        <v>4</v>
      </c>
      <c r="F31" s="262">
        <v>3</v>
      </c>
      <c r="G31" s="262">
        <v>3</v>
      </c>
      <c r="H31" s="262">
        <v>3</v>
      </c>
      <c r="I31" s="262">
        <v>3</v>
      </c>
      <c r="J31" s="262">
        <v>3</v>
      </c>
      <c r="K31" s="262">
        <v>3</v>
      </c>
      <c r="L31" s="262">
        <v>3</v>
      </c>
      <c r="M31" s="262">
        <v>3</v>
      </c>
      <c r="N31" s="262">
        <v>3</v>
      </c>
      <c r="O31" s="262">
        <v>3</v>
      </c>
      <c r="P31" s="262">
        <v>3</v>
      </c>
      <c r="Q31" s="263">
        <f t="shared" si="0"/>
        <v>46</v>
      </c>
      <c r="R31" s="262">
        <v>5</v>
      </c>
      <c r="S31" s="262">
        <v>5</v>
      </c>
      <c r="T31" s="262">
        <v>5</v>
      </c>
      <c r="U31" s="262">
        <v>4</v>
      </c>
      <c r="V31" s="262">
        <v>3</v>
      </c>
      <c r="W31" s="262">
        <v>5</v>
      </c>
      <c r="X31" s="262">
        <v>5</v>
      </c>
      <c r="Y31" s="262">
        <v>5</v>
      </c>
      <c r="Z31" s="262">
        <v>5</v>
      </c>
      <c r="AA31" s="262">
        <v>5</v>
      </c>
      <c r="AB31" s="262">
        <v>5</v>
      </c>
      <c r="AC31" s="262">
        <v>5</v>
      </c>
      <c r="AD31" s="262">
        <v>5</v>
      </c>
      <c r="AE31" s="262">
        <v>5</v>
      </c>
      <c r="AF31" s="262">
        <v>5</v>
      </c>
      <c r="AG31" s="261">
        <f t="shared" si="1"/>
        <v>72</v>
      </c>
    </row>
    <row r="32" spans="1:33" ht="21" customHeight="1" x14ac:dyDescent="0.25">
      <c r="A32" s="266" t="s">
        <v>258</v>
      </c>
      <c r="B32" s="262">
        <v>5</v>
      </c>
      <c r="C32" s="262">
        <v>4</v>
      </c>
      <c r="D32" s="262">
        <v>4</v>
      </c>
      <c r="E32" s="262">
        <v>5</v>
      </c>
      <c r="F32" s="262">
        <v>5</v>
      </c>
      <c r="G32" s="262">
        <v>5</v>
      </c>
      <c r="H32" s="262">
        <v>5</v>
      </c>
      <c r="I32" s="262">
        <v>5</v>
      </c>
      <c r="J32" s="262">
        <v>5</v>
      </c>
      <c r="K32" s="262">
        <v>5</v>
      </c>
      <c r="L32" s="262">
        <v>5</v>
      </c>
      <c r="M32" s="262">
        <v>5</v>
      </c>
      <c r="N32" s="262">
        <v>5</v>
      </c>
      <c r="O32" s="262">
        <v>4</v>
      </c>
      <c r="P32" s="262">
        <v>5</v>
      </c>
      <c r="Q32" s="263">
        <f t="shared" si="0"/>
        <v>72</v>
      </c>
      <c r="R32" s="262">
        <v>5</v>
      </c>
      <c r="S32" s="262">
        <v>5</v>
      </c>
      <c r="T32" s="262">
        <v>5</v>
      </c>
      <c r="U32" s="262">
        <v>5</v>
      </c>
      <c r="V32" s="262">
        <v>5</v>
      </c>
      <c r="W32" s="262">
        <v>5</v>
      </c>
      <c r="X32" s="262">
        <v>5</v>
      </c>
      <c r="Y32" s="262">
        <v>5</v>
      </c>
      <c r="Z32" s="262">
        <v>5</v>
      </c>
      <c r="AA32" s="262">
        <v>5</v>
      </c>
      <c r="AB32" s="262">
        <v>5</v>
      </c>
      <c r="AC32" s="262">
        <v>5</v>
      </c>
      <c r="AD32" s="262">
        <v>5</v>
      </c>
      <c r="AE32" s="262">
        <v>5</v>
      </c>
      <c r="AF32" s="262">
        <v>5</v>
      </c>
      <c r="AG32" s="261">
        <f t="shared" si="1"/>
        <v>75</v>
      </c>
    </row>
    <row r="33" spans="1:33" ht="21" customHeight="1" x14ac:dyDescent="0.25">
      <c r="A33" s="266" t="s">
        <v>259</v>
      </c>
      <c r="B33" s="262">
        <v>5</v>
      </c>
      <c r="C33" s="262">
        <v>5</v>
      </c>
      <c r="D33" s="262">
        <v>5</v>
      </c>
      <c r="E33" s="262">
        <v>5</v>
      </c>
      <c r="F33" s="262">
        <v>4</v>
      </c>
      <c r="G33" s="262">
        <v>5</v>
      </c>
      <c r="H33" s="262">
        <v>5</v>
      </c>
      <c r="I33" s="262">
        <v>5</v>
      </c>
      <c r="J33" s="262">
        <v>5</v>
      </c>
      <c r="K33" s="262">
        <v>5</v>
      </c>
      <c r="L33" s="262">
        <v>5</v>
      </c>
      <c r="M33" s="262">
        <v>5</v>
      </c>
      <c r="N33" s="262">
        <v>5</v>
      </c>
      <c r="O33" s="262">
        <v>5</v>
      </c>
      <c r="P33" s="262">
        <v>5</v>
      </c>
      <c r="Q33" s="263">
        <f t="shared" si="0"/>
        <v>74</v>
      </c>
      <c r="R33" s="262">
        <v>5</v>
      </c>
      <c r="S33" s="262">
        <v>4</v>
      </c>
      <c r="T33" s="262">
        <v>4</v>
      </c>
      <c r="U33" s="262">
        <v>4</v>
      </c>
      <c r="V33" s="262">
        <v>5</v>
      </c>
      <c r="W33" s="262">
        <v>5</v>
      </c>
      <c r="X33" s="262">
        <v>5</v>
      </c>
      <c r="Y33" s="262">
        <v>5</v>
      </c>
      <c r="Z33" s="262">
        <v>4</v>
      </c>
      <c r="AA33" s="262">
        <v>3</v>
      </c>
      <c r="AB33" s="262">
        <v>5</v>
      </c>
      <c r="AC33" s="262">
        <v>4</v>
      </c>
      <c r="AD33" s="262">
        <v>4</v>
      </c>
      <c r="AE33" s="262">
        <v>5</v>
      </c>
      <c r="AF33" s="262">
        <v>3</v>
      </c>
      <c r="AG33" s="261">
        <f t="shared" si="1"/>
        <v>65</v>
      </c>
    </row>
    <row r="34" spans="1:33" ht="21" customHeight="1" x14ac:dyDescent="0.25">
      <c r="A34" s="266" t="s">
        <v>260</v>
      </c>
      <c r="B34" s="262">
        <v>5</v>
      </c>
      <c r="C34" s="262">
        <v>5</v>
      </c>
      <c r="D34" s="262">
        <v>4</v>
      </c>
      <c r="E34" s="262">
        <v>5</v>
      </c>
      <c r="F34" s="262">
        <v>4</v>
      </c>
      <c r="G34" s="262">
        <v>4</v>
      </c>
      <c r="H34" s="262">
        <v>5</v>
      </c>
      <c r="I34" s="262">
        <v>4</v>
      </c>
      <c r="J34" s="262">
        <v>4</v>
      </c>
      <c r="K34" s="262">
        <v>5</v>
      </c>
      <c r="L34" s="262">
        <v>4</v>
      </c>
      <c r="M34" s="262">
        <v>4</v>
      </c>
      <c r="N34" s="262">
        <v>4</v>
      </c>
      <c r="O34" s="262">
        <v>4</v>
      </c>
      <c r="P34" s="262">
        <v>4</v>
      </c>
      <c r="Q34" s="263">
        <f t="shared" si="0"/>
        <v>65</v>
      </c>
      <c r="R34" s="262">
        <v>5</v>
      </c>
      <c r="S34" s="262">
        <v>5</v>
      </c>
      <c r="T34" s="262">
        <v>5</v>
      </c>
      <c r="U34" s="262">
        <v>5</v>
      </c>
      <c r="V34" s="262">
        <v>5</v>
      </c>
      <c r="W34" s="262">
        <v>5</v>
      </c>
      <c r="X34" s="262">
        <v>4</v>
      </c>
      <c r="Y34" s="262">
        <v>5</v>
      </c>
      <c r="Z34" s="262">
        <v>5</v>
      </c>
      <c r="AA34" s="262">
        <v>5</v>
      </c>
      <c r="AB34" s="262">
        <v>5</v>
      </c>
      <c r="AC34" s="262">
        <v>4</v>
      </c>
      <c r="AD34" s="262">
        <v>4</v>
      </c>
      <c r="AE34" s="262">
        <v>4</v>
      </c>
      <c r="AF34" s="262">
        <v>4</v>
      </c>
      <c r="AG34" s="261">
        <f t="shared" si="1"/>
        <v>70</v>
      </c>
    </row>
    <row r="35" spans="1:33" ht="21" customHeight="1" x14ac:dyDescent="0.25">
      <c r="A35" s="266" t="s">
        <v>261</v>
      </c>
      <c r="B35" s="262">
        <v>5</v>
      </c>
      <c r="C35" s="262">
        <v>5</v>
      </c>
      <c r="D35" s="262">
        <v>3</v>
      </c>
      <c r="E35" s="262">
        <v>4</v>
      </c>
      <c r="F35" s="262">
        <v>4</v>
      </c>
      <c r="G35" s="262">
        <v>5</v>
      </c>
      <c r="H35" s="262">
        <v>5</v>
      </c>
      <c r="I35" s="262">
        <v>5</v>
      </c>
      <c r="J35" s="262">
        <v>5</v>
      </c>
      <c r="K35" s="262">
        <v>5</v>
      </c>
      <c r="L35" s="262">
        <v>4</v>
      </c>
      <c r="M35" s="262">
        <v>4</v>
      </c>
      <c r="N35" s="262">
        <v>4</v>
      </c>
      <c r="O35" s="262">
        <v>4</v>
      </c>
      <c r="P35" s="262">
        <v>4</v>
      </c>
      <c r="Q35" s="263">
        <f t="shared" si="0"/>
        <v>66</v>
      </c>
      <c r="R35" s="262">
        <v>1</v>
      </c>
      <c r="S35" s="262">
        <v>5</v>
      </c>
      <c r="T35" s="262">
        <v>5</v>
      </c>
      <c r="U35" s="262">
        <v>5</v>
      </c>
      <c r="V35" s="262">
        <v>5</v>
      </c>
      <c r="W35" s="262">
        <v>5</v>
      </c>
      <c r="X35" s="262">
        <v>5</v>
      </c>
      <c r="Y35" s="262">
        <v>4</v>
      </c>
      <c r="Z35" s="262">
        <v>4</v>
      </c>
      <c r="AA35" s="262">
        <v>4</v>
      </c>
      <c r="AB35" s="262">
        <v>5</v>
      </c>
      <c r="AC35" s="262">
        <v>5</v>
      </c>
      <c r="AD35" s="262">
        <v>5</v>
      </c>
      <c r="AE35" s="262">
        <v>5</v>
      </c>
      <c r="AF35" s="262">
        <v>5</v>
      </c>
      <c r="AG35" s="261">
        <f t="shared" si="1"/>
        <v>68</v>
      </c>
    </row>
    <row r="36" spans="1:33" ht="21" customHeight="1" x14ac:dyDescent="0.25">
      <c r="A36" s="266" t="s">
        <v>262</v>
      </c>
      <c r="B36" s="262">
        <v>4</v>
      </c>
      <c r="C36" s="262">
        <v>4</v>
      </c>
      <c r="D36" s="262">
        <v>4</v>
      </c>
      <c r="E36" s="262">
        <v>4</v>
      </c>
      <c r="F36" s="262">
        <v>4</v>
      </c>
      <c r="G36" s="262">
        <v>5</v>
      </c>
      <c r="H36" s="262">
        <v>4</v>
      </c>
      <c r="I36" s="262">
        <v>4</v>
      </c>
      <c r="J36" s="262">
        <v>5</v>
      </c>
      <c r="K36" s="262">
        <v>4</v>
      </c>
      <c r="L36" s="262">
        <v>4</v>
      </c>
      <c r="M36" s="262">
        <v>4</v>
      </c>
      <c r="N36" s="262">
        <v>4</v>
      </c>
      <c r="O36" s="262">
        <v>4</v>
      </c>
      <c r="P36" s="262">
        <v>4</v>
      </c>
      <c r="Q36" s="263">
        <f t="shared" si="0"/>
        <v>62</v>
      </c>
      <c r="R36" s="262">
        <v>4</v>
      </c>
      <c r="S36" s="262">
        <v>4</v>
      </c>
      <c r="T36" s="262">
        <v>4</v>
      </c>
      <c r="U36" s="262">
        <v>4</v>
      </c>
      <c r="V36" s="262">
        <v>4</v>
      </c>
      <c r="W36" s="262">
        <v>4</v>
      </c>
      <c r="X36" s="262">
        <v>5</v>
      </c>
      <c r="Y36" s="262">
        <v>4</v>
      </c>
      <c r="Z36" s="262">
        <v>4</v>
      </c>
      <c r="AA36" s="262">
        <v>4</v>
      </c>
      <c r="AB36" s="262">
        <v>5</v>
      </c>
      <c r="AC36" s="262">
        <v>5</v>
      </c>
      <c r="AD36" s="262">
        <v>5</v>
      </c>
      <c r="AE36" s="262">
        <v>4</v>
      </c>
      <c r="AF36" s="262">
        <v>4</v>
      </c>
      <c r="AG36" s="261">
        <f t="shared" si="1"/>
        <v>64</v>
      </c>
    </row>
    <row r="37" spans="1:33" ht="21" customHeight="1" x14ac:dyDescent="0.25">
      <c r="A37" s="266" t="s">
        <v>263</v>
      </c>
      <c r="B37" s="262">
        <v>4</v>
      </c>
      <c r="C37" s="262">
        <v>4</v>
      </c>
      <c r="D37" s="262">
        <v>4</v>
      </c>
      <c r="E37" s="262">
        <v>4</v>
      </c>
      <c r="F37" s="262">
        <v>4</v>
      </c>
      <c r="G37" s="262">
        <v>4</v>
      </c>
      <c r="H37" s="262">
        <v>4</v>
      </c>
      <c r="I37" s="262">
        <v>4</v>
      </c>
      <c r="J37" s="262">
        <v>4</v>
      </c>
      <c r="K37" s="262">
        <v>4</v>
      </c>
      <c r="L37" s="262">
        <v>4</v>
      </c>
      <c r="M37" s="262">
        <v>4</v>
      </c>
      <c r="N37" s="262">
        <v>4</v>
      </c>
      <c r="O37" s="262">
        <v>4</v>
      </c>
      <c r="P37" s="262">
        <v>4</v>
      </c>
      <c r="Q37" s="263">
        <f t="shared" si="0"/>
        <v>60</v>
      </c>
      <c r="R37" s="262">
        <v>5</v>
      </c>
      <c r="S37" s="262">
        <v>5</v>
      </c>
      <c r="T37" s="262">
        <v>5</v>
      </c>
      <c r="U37" s="262">
        <v>4</v>
      </c>
      <c r="V37" s="262">
        <v>4</v>
      </c>
      <c r="W37" s="262">
        <v>5</v>
      </c>
      <c r="X37" s="262">
        <v>5</v>
      </c>
      <c r="Y37" s="262">
        <v>4</v>
      </c>
      <c r="Z37" s="262">
        <v>4</v>
      </c>
      <c r="AA37" s="262">
        <v>4</v>
      </c>
      <c r="AB37" s="262">
        <v>4</v>
      </c>
      <c r="AC37" s="262">
        <v>4</v>
      </c>
      <c r="AD37" s="262">
        <v>5</v>
      </c>
      <c r="AE37" s="262">
        <v>4</v>
      </c>
      <c r="AF37" s="262">
        <v>4</v>
      </c>
      <c r="AG37" s="261">
        <f t="shared" si="1"/>
        <v>66</v>
      </c>
    </row>
    <row r="38" spans="1:33" ht="21" customHeight="1" x14ac:dyDescent="0.25">
      <c r="A38" s="266" t="s">
        <v>264</v>
      </c>
      <c r="B38" s="262">
        <v>5</v>
      </c>
      <c r="C38" s="262">
        <v>5</v>
      </c>
      <c r="D38" s="262">
        <v>4</v>
      </c>
      <c r="E38" s="262">
        <v>5</v>
      </c>
      <c r="F38" s="262">
        <v>4</v>
      </c>
      <c r="G38" s="262">
        <v>5</v>
      </c>
      <c r="H38" s="262">
        <v>5</v>
      </c>
      <c r="I38" s="262">
        <v>4</v>
      </c>
      <c r="J38" s="262">
        <v>5</v>
      </c>
      <c r="K38" s="262">
        <v>5</v>
      </c>
      <c r="L38" s="262">
        <v>4</v>
      </c>
      <c r="M38" s="262">
        <v>4</v>
      </c>
      <c r="N38" s="262">
        <v>4</v>
      </c>
      <c r="O38" s="262">
        <v>5</v>
      </c>
      <c r="P38" s="262">
        <v>5</v>
      </c>
      <c r="Q38" s="263">
        <f t="shared" si="0"/>
        <v>69</v>
      </c>
      <c r="R38" s="262">
        <v>4</v>
      </c>
      <c r="S38" s="262">
        <v>4</v>
      </c>
      <c r="T38" s="262">
        <v>4</v>
      </c>
      <c r="U38" s="262">
        <v>5</v>
      </c>
      <c r="V38" s="262">
        <v>4</v>
      </c>
      <c r="W38" s="262">
        <v>5</v>
      </c>
      <c r="X38" s="262">
        <v>4</v>
      </c>
      <c r="Y38" s="262">
        <v>4</v>
      </c>
      <c r="Z38" s="262">
        <v>4</v>
      </c>
      <c r="AA38" s="262">
        <v>4</v>
      </c>
      <c r="AB38" s="262">
        <v>4</v>
      </c>
      <c r="AC38" s="262">
        <v>4</v>
      </c>
      <c r="AD38" s="262">
        <v>5</v>
      </c>
      <c r="AE38" s="262">
        <v>4</v>
      </c>
      <c r="AF38" s="262">
        <v>4</v>
      </c>
      <c r="AG38" s="261">
        <f t="shared" si="1"/>
        <v>63</v>
      </c>
    </row>
    <row r="39" spans="1:33" ht="21" customHeight="1" x14ac:dyDescent="0.25">
      <c r="A39" s="266" t="s">
        <v>265</v>
      </c>
      <c r="B39" s="262">
        <v>4</v>
      </c>
      <c r="C39" s="262">
        <v>5</v>
      </c>
      <c r="D39" s="262">
        <v>4</v>
      </c>
      <c r="E39" s="262">
        <v>4</v>
      </c>
      <c r="F39" s="262">
        <v>4</v>
      </c>
      <c r="G39" s="262">
        <v>4</v>
      </c>
      <c r="H39" s="262">
        <v>5</v>
      </c>
      <c r="I39" s="262">
        <v>3</v>
      </c>
      <c r="J39" s="262">
        <v>4</v>
      </c>
      <c r="K39" s="262">
        <v>4</v>
      </c>
      <c r="L39" s="262">
        <v>4</v>
      </c>
      <c r="M39" s="262">
        <v>4</v>
      </c>
      <c r="N39" s="262">
        <v>4</v>
      </c>
      <c r="O39" s="262">
        <v>4</v>
      </c>
      <c r="P39" s="262">
        <v>4</v>
      </c>
      <c r="Q39" s="263">
        <f t="shared" si="0"/>
        <v>61</v>
      </c>
      <c r="R39" s="262">
        <v>5</v>
      </c>
      <c r="S39" s="262">
        <v>5</v>
      </c>
      <c r="T39" s="262">
        <v>4</v>
      </c>
      <c r="U39" s="262">
        <v>4</v>
      </c>
      <c r="V39" s="262">
        <v>5</v>
      </c>
      <c r="W39" s="262">
        <v>5</v>
      </c>
      <c r="X39" s="262">
        <v>5</v>
      </c>
      <c r="Y39" s="262">
        <v>5</v>
      </c>
      <c r="Z39" s="262">
        <v>5</v>
      </c>
      <c r="AA39" s="262">
        <v>4</v>
      </c>
      <c r="AB39" s="262">
        <v>5</v>
      </c>
      <c r="AC39" s="262">
        <v>5</v>
      </c>
      <c r="AD39" s="262">
        <v>5</v>
      </c>
      <c r="AE39" s="262">
        <v>4</v>
      </c>
      <c r="AF39" s="262">
        <v>4</v>
      </c>
      <c r="AG39" s="261">
        <f t="shared" si="1"/>
        <v>70</v>
      </c>
    </row>
    <row r="40" spans="1:33" ht="21" customHeight="1" x14ac:dyDescent="0.25">
      <c r="A40" s="266" t="s">
        <v>266</v>
      </c>
      <c r="B40" s="262">
        <v>4</v>
      </c>
      <c r="C40" s="262">
        <v>5</v>
      </c>
      <c r="D40" s="262">
        <v>4</v>
      </c>
      <c r="E40" s="262">
        <v>4</v>
      </c>
      <c r="F40" s="262">
        <v>4</v>
      </c>
      <c r="G40" s="262">
        <v>4</v>
      </c>
      <c r="H40" s="262">
        <v>5</v>
      </c>
      <c r="I40" s="262">
        <v>4</v>
      </c>
      <c r="J40" s="262">
        <v>4</v>
      </c>
      <c r="K40" s="262">
        <v>4</v>
      </c>
      <c r="L40" s="262">
        <v>4</v>
      </c>
      <c r="M40" s="262">
        <v>4</v>
      </c>
      <c r="N40" s="262">
        <v>4</v>
      </c>
      <c r="O40" s="262">
        <v>4</v>
      </c>
      <c r="P40" s="262">
        <v>4</v>
      </c>
      <c r="Q40" s="263">
        <f t="shared" si="0"/>
        <v>62</v>
      </c>
      <c r="R40" s="262">
        <v>5</v>
      </c>
      <c r="S40" s="262">
        <v>5</v>
      </c>
      <c r="T40" s="262">
        <v>4</v>
      </c>
      <c r="U40" s="262">
        <v>4</v>
      </c>
      <c r="V40" s="262">
        <v>5</v>
      </c>
      <c r="W40" s="262">
        <v>5</v>
      </c>
      <c r="X40" s="262">
        <v>5</v>
      </c>
      <c r="Y40" s="262">
        <v>5</v>
      </c>
      <c r="Z40" s="262">
        <v>5</v>
      </c>
      <c r="AA40" s="262">
        <v>5</v>
      </c>
      <c r="AB40" s="262">
        <v>5</v>
      </c>
      <c r="AC40" s="262">
        <v>5</v>
      </c>
      <c r="AD40" s="262">
        <v>5</v>
      </c>
      <c r="AE40" s="262">
        <v>4</v>
      </c>
      <c r="AF40" s="262">
        <v>5</v>
      </c>
      <c r="AG40" s="261">
        <f t="shared" si="1"/>
        <v>72</v>
      </c>
    </row>
    <row r="41" spans="1:33" ht="21" customHeight="1" x14ac:dyDescent="0.25">
      <c r="A41" s="266" t="s">
        <v>267</v>
      </c>
      <c r="B41" s="262">
        <v>4</v>
      </c>
      <c r="C41" s="262">
        <v>5</v>
      </c>
      <c r="D41" s="262">
        <v>4</v>
      </c>
      <c r="E41" s="262">
        <v>4</v>
      </c>
      <c r="F41" s="262">
        <v>4</v>
      </c>
      <c r="G41" s="262">
        <v>4</v>
      </c>
      <c r="H41" s="262">
        <v>5</v>
      </c>
      <c r="I41" s="262">
        <v>3</v>
      </c>
      <c r="J41" s="262">
        <v>4</v>
      </c>
      <c r="K41" s="262">
        <v>4</v>
      </c>
      <c r="L41" s="262">
        <v>4</v>
      </c>
      <c r="M41" s="262">
        <v>4</v>
      </c>
      <c r="N41" s="262">
        <v>4</v>
      </c>
      <c r="O41" s="262">
        <v>4</v>
      </c>
      <c r="P41" s="262">
        <v>4</v>
      </c>
      <c r="Q41" s="263">
        <f t="shared" si="0"/>
        <v>61</v>
      </c>
      <c r="R41" s="262">
        <v>5</v>
      </c>
      <c r="S41" s="262">
        <v>5</v>
      </c>
      <c r="T41" s="262">
        <v>4</v>
      </c>
      <c r="U41" s="262">
        <v>4</v>
      </c>
      <c r="V41" s="262">
        <v>5</v>
      </c>
      <c r="W41" s="262">
        <v>5</v>
      </c>
      <c r="X41" s="262">
        <v>5</v>
      </c>
      <c r="Y41" s="262">
        <v>5</v>
      </c>
      <c r="Z41" s="262">
        <v>5</v>
      </c>
      <c r="AA41" s="262">
        <v>4</v>
      </c>
      <c r="AB41" s="262">
        <v>5</v>
      </c>
      <c r="AC41" s="262">
        <v>5</v>
      </c>
      <c r="AD41" s="262">
        <v>5</v>
      </c>
      <c r="AE41" s="262">
        <v>4</v>
      </c>
      <c r="AF41" s="262">
        <v>4</v>
      </c>
      <c r="AG41" s="261">
        <f t="shared" si="1"/>
        <v>70</v>
      </c>
    </row>
    <row r="42" spans="1:33" ht="21" customHeight="1" x14ac:dyDescent="0.25">
      <c r="A42" s="266" t="s">
        <v>268</v>
      </c>
      <c r="B42" s="262">
        <v>5</v>
      </c>
      <c r="C42" s="262">
        <v>5</v>
      </c>
      <c r="D42" s="262">
        <v>4</v>
      </c>
      <c r="E42" s="262">
        <v>5</v>
      </c>
      <c r="F42" s="262">
        <v>5</v>
      </c>
      <c r="G42" s="262">
        <v>5</v>
      </c>
      <c r="H42" s="262">
        <v>4</v>
      </c>
      <c r="I42" s="262">
        <v>5</v>
      </c>
      <c r="J42" s="262">
        <v>5</v>
      </c>
      <c r="K42" s="262">
        <v>5</v>
      </c>
      <c r="L42" s="262">
        <v>4</v>
      </c>
      <c r="M42" s="262">
        <v>4</v>
      </c>
      <c r="N42" s="262">
        <v>5</v>
      </c>
      <c r="O42" s="262">
        <v>4</v>
      </c>
      <c r="P42" s="262">
        <v>4</v>
      </c>
      <c r="Q42" s="263">
        <f t="shared" si="0"/>
        <v>69</v>
      </c>
      <c r="R42" s="262">
        <v>5</v>
      </c>
      <c r="S42" s="262">
        <v>5</v>
      </c>
      <c r="T42" s="262">
        <v>5</v>
      </c>
      <c r="U42" s="262">
        <v>5</v>
      </c>
      <c r="V42" s="262">
        <v>5</v>
      </c>
      <c r="W42" s="262">
        <v>5</v>
      </c>
      <c r="X42" s="262">
        <v>4</v>
      </c>
      <c r="Y42" s="262">
        <v>5</v>
      </c>
      <c r="Z42" s="262">
        <v>5</v>
      </c>
      <c r="AA42" s="262">
        <v>4</v>
      </c>
      <c r="AB42" s="262">
        <v>5</v>
      </c>
      <c r="AC42" s="262">
        <v>5</v>
      </c>
      <c r="AD42" s="262">
        <v>4</v>
      </c>
      <c r="AE42" s="262">
        <v>4</v>
      </c>
      <c r="AF42" s="262">
        <v>4</v>
      </c>
      <c r="AG42" s="261">
        <f t="shared" si="1"/>
        <v>70</v>
      </c>
    </row>
    <row r="43" spans="1:33" ht="21" customHeight="1" x14ac:dyDescent="0.25">
      <c r="A43" s="266" t="s">
        <v>269</v>
      </c>
      <c r="B43" s="262">
        <v>4</v>
      </c>
      <c r="C43" s="262">
        <v>4</v>
      </c>
      <c r="D43" s="262">
        <v>4</v>
      </c>
      <c r="E43" s="262">
        <v>4</v>
      </c>
      <c r="F43" s="262">
        <v>4</v>
      </c>
      <c r="G43" s="262">
        <v>5</v>
      </c>
      <c r="H43" s="262">
        <v>5</v>
      </c>
      <c r="I43" s="262">
        <v>4</v>
      </c>
      <c r="J43" s="262">
        <v>5</v>
      </c>
      <c r="K43" s="262">
        <v>4</v>
      </c>
      <c r="L43" s="262">
        <v>4</v>
      </c>
      <c r="M43" s="262">
        <v>4</v>
      </c>
      <c r="N43" s="262">
        <v>4</v>
      </c>
      <c r="O43" s="262">
        <v>4</v>
      </c>
      <c r="P43" s="262">
        <v>4</v>
      </c>
      <c r="Q43" s="263">
        <f t="shared" si="0"/>
        <v>63</v>
      </c>
      <c r="R43" s="262">
        <v>4</v>
      </c>
      <c r="S43" s="262">
        <v>4</v>
      </c>
      <c r="T43" s="262">
        <v>5</v>
      </c>
      <c r="U43" s="262">
        <v>4</v>
      </c>
      <c r="V43" s="262">
        <v>4</v>
      </c>
      <c r="W43" s="262">
        <v>5</v>
      </c>
      <c r="X43" s="262">
        <v>4</v>
      </c>
      <c r="Y43" s="262">
        <v>4</v>
      </c>
      <c r="Z43" s="262">
        <v>4</v>
      </c>
      <c r="AA43" s="262">
        <v>5</v>
      </c>
      <c r="AB43" s="262">
        <v>4</v>
      </c>
      <c r="AC43" s="262">
        <v>4</v>
      </c>
      <c r="AD43" s="262">
        <v>4</v>
      </c>
      <c r="AE43" s="262">
        <v>4</v>
      </c>
      <c r="AF43" s="262">
        <v>4</v>
      </c>
      <c r="AG43" s="261">
        <f t="shared" si="1"/>
        <v>63</v>
      </c>
    </row>
    <row r="44" spans="1:33" ht="21" customHeight="1" x14ac:dyDescent="0.25">
      <c r="A44" s="266" t="s">
        <v>270</v>
      </c>
      <c r="B44" s="262">
        <v>3</v>
      </c>
      <c r="C44" s="262">
        <v>3</v>
      </c>
      <c r="D44" s="262">
        <v>3</v>
      </c>
      <c r="E44" s="262">
        <v>5</v>
      </c>
      <c r="F44" s="262">
        <v>5</v>
      </c>
      <c r="G44" s="262">
        <v>4</v>
      </c>
      <c r="H44" s="262">
        <v>5</v>
      </c>
      <c r="I44" s="262">
        <v>5</v>
      </c>
      <c r="J44" s="262">
        <v>5</v>
      </c>
      <c r="K44" s="262">
        <v>5</v>
      </c>
      <c r="L44" s="262">
        <v>4</v>
      </c>
      <c r="M44" s="262">
        <v>5</v>
      </c>
      <c r="N44" s="262">
        <v>5</v>
      </c>
      <c r="O44" s="262">
        <v>5</v>
      </c>
      <c r="P44" s="262">
        <v>5</v>
      </c>
      <c r="Q44" s="263">
        <f t="shared" si="0"/>
        <v>67</v>
      </c>
      <c r="R44" s="262">
        <v>5</v>
      </c>
      <c r="S44" s="262">
        <v>5</v>
      </c>
      <c r="T44" s="262">
        <v>4</v>
      </c>
      <c r="U44" s="262">
        <v>5</v>
      </c>
      <c r="V44" s="262">
        <v>5</v>
      </c>
      <c r="W44" s="262">
        <v>5</v>
      </c>
      <c r="X44" s="262">
        <v>5</v>
      </c>
      <c r="Y44" s="262">
        <v>5</v>
      </c>
      <c r="Z44" s="262">
        <v>5</v>
      </c>
      <c r="AA44" s="262">
        <v>5</v>
      </c>
      <c r="AB44" s="262">
        <v>5</v>
      </c>
      <c r="AC44" s="262">
        <v>5</v>
      </c>
      <c r="AD44" s="262">
        <v>5</v>
      </c>
      <c r="AE44" s="262">
        <v>5</v>
      </c>
      <c r="AF44" s="262">
        <v>5</v>
      </c>
      <c r="AG44" s="261">
        <f t="shared" si="1"/>
        <v>74</v>
      </c>
    </row>
    <row r="45" spans="1:33" ht="21" customHeight="1" x14ac:dyDescent="0.25">
      <c r="A45" s="266" t="s">
        <v>271</v>
      </c>
      <c r="B45" s="262">
        <v>5</v>
      </c>
      <c r="C45" s="262">
        <v>4</v>
      </c>
      <c r="D45" s="262">
        <v>3</v>
      </c>
      <c r="E45" s="262">
        <v>5</v>
      </c>
      <c r="F45" s="262">
        <v>4</v>
      </c>
      <c r="G45" s="262">
        <v>4</v>
      </c>
      <c r="H45" s="262">
        <v>5</v>
      </c>
      <c r="I45" s="262">
        <v>5</v>
      </c>
      <c r="J45" s="262">
        <v>5</v>
      </c>
      <c r="K45" s="262">
        <v>5</v>
      </c>
      <c r="L45" s="262">
        <v>5</v>
      </c>
      <c r="M45" s="262">
        <v>5</v>
      </c>
      <c r="N45" s="262">
        <v>5</v>
      </c>
      <c r="O45" s="262">
        <v>5</v>
      </c>
      <c r="P45" s="262">
        <v>5</v>
      </c>
      <c r="Q45" s="263">
        <f t="shared" si="0"/>
        <v>70</v>
      </c>
      <c r="R45" s="262">
        <v>5</v>
      </c>
      <c r="S45" s="262">
        <v>5</v>
      </c>
      <c r="T45" s="262">
        <v>4</v>
      </c>
      <c r="U45" s="262">
        <v>5</v>
      </c>
      <c r="V45" s="262">
        <v>5</v>
      </c>
      <c r="W45" s="262">
        <v>5</v>
      </c>
      <c r="X45" s="262">
        <v>5</v>
      </c>
      <c r="Y45" s="262">
        <v>5</v>
      </c>
      <c r="Z45" s="262">
        <v>5</v>
      </c>
      <c r="AA45" s="262">
        <v>5</v>
      </c>
      <c r="AB45" s="262">
        <v>5</v>
      </c>
      <c r="AC45" s="262">
        <v>5</v>
      </c>
      <c r="AD45" s="262">
        <v>5</v>
      </c>
      <c r="AE45" s="262">
        <v>5</v>
      </c>
      <c r="AF45" s="262">
        <v>5</v>
      </c>
      <c r="AG45" s="261">
        <f t="shared" si="1"/>
        <v>74</v>
      </c>
    </row>
    <row r="46" spans="1:33" ht="21" customHeight="1" x14ac:dyDescent="0.25">
      <c r="A46" s="266" t="s">
        <v>272</v>
      </c>
      <c r="B46" s="262">
        <v>5</v>
      </c>
      <c r="C46" s="262">
        <v>5</v>
      </c>
      <c r="D46" s="262">
        <v>3</v>
      </c>
      <c r="E46" s="262">
        <v>4</v>
      </c>
      <c r="F46" s="262">
        <v>5</v>
      </c>
      <c r="G46" s="262">
        <v>5</v>
      </c>
      <c r="H46" s="262">
        <v>5</v>
      </c>
      <c r="I46" s="262">
        <v>5</v>
      </c>
      <c r="J46" s="262">
        <v>5</v>
      </c>
      <c r="K46" s="262">
        <v>5</v>
      </c>
      <c r="L46" s="262">
        <v>5</v>
      </c>
      <c r="M46" s="262">
        <v>4</v>
      </c>
      <c r="N46" s="262">
        <v>4</v>
      </c>
      <c r="O46" s="262">
        <v>5</v>
      </c>
      <c r="P46" s="262">
        <v>5</v>
      </c>
      <c r="Q46" s="263">
        <f t="shared" si="0"/>
        <v>70</v>
      </c>
      <c r="R46" s="262">
        <v>4</v>
      </c>
      <c r="S46" s="262">
        <v>4</v>
      </c>
      <c r="T46" s="262">
        <v>5</v>
      </c>
      <c r="U46" s="262">
        <v>4</v>
      </c>
      <c r="V46" s="262">
        <v>4</v>
      </c>
      <c r="W46" s="262">
        <v>5</v>
      </c>
      <c r="X46" s="262">
        <v>5</v>
      </c>
      <c r="Y46" s="262">
        <v>5</v>
      </c>
      <c r="Z46" s="262">
        <v>4</v>
      </c>
      <c r="AA46" s="262">
        <v>3</v>
      </c>
      <c r="AB46" s="262">
        <v>5</v>
      </c>
      <c r="AC46" s="262">
        <v>4</v>
      </c>
      <c r="AD46" s="262">
        <v>4</v>
      </c>
      <c r="AE46" s="262">
        <v>4</v>
      </c>
      <c r="AF46" s="262">
        <v>4</v>
      </c>
      <c r="AG46" s="261">
        <f t="shared" si="1"/>
        <v>64</v>
      </c>
    </row>
    <row r="47" spans="1:33" ht="21" customHeight="1" x14ac:dyDescent="0.25">
      <c r="A47" s="266" t="s">
        <v>273</v>
      </c>
      <c r="B47" s="262">
        <v>5</v>
      </c>
      <c r="C47" s="262">
        <v>4</v>
      </c>
      <c r="D47" s="262">
        <v>4</v>
      </c>
      <c r="E47" s="262">
        <v>4</v>
      </c>
      <c r="F47" s="262">
        <v>5</v>
      </c>
      <c r="G47" s="262">
        <v>5</v>
      </c>
      <c r="H47" s="262">
        <v>5</v>
      </c>
      <c r="I47" s="262">
        <v>4</v>
      </c>
      <c r="J47" s="262">
        <v>5</v>
      </c>
      <c r="K47" s="262">
        <v>5</v>
      </c>
      <c r="L47" s="262">
        <v>4</v>
      </c>
      <c r="M47" s="262">
        <v>5</v>
      </c>
      <c r="N47" s="262">
        <v>4</v>
      </c>
      <c r="O47" s="262">
        <v>4</v>
      </c>
      <c r="P47" s="262">
        <v>4</v>
      </c>
      <c r="Q47" s="263">
        <f t="shared" si="0"/>
        <v>67</v>
      </c>
      <c r="R47" s="262">
        <v>5</v>
      </c>
      <c r="S47" s="262">
        <v>4</v>
      </c>
      <c r="T47" s="262">
        <v>5</v>
      </c>
      <c r="U47" s="262">
        <v>5</v>
      </c>
      <c r="V47" s="262">
        <v>5</v>
      </c>
      <c r="W47" s="262">
        <v>5</v>
      </c>
      <c r="X47" s="262">
        <v>5</v>
      </c>
      <c r="Y47" s="262">
        <v>5</v>
      </c>
      <c r="Z47" s="262">
        <v>4</v>
      </c>
      <c r="AA47" s="262">
        <v>4</v>
      </c>
      <c r="AB47" s="262">
        <v>5</v>
      </c>
      <c r="AC47" s="262">
        <v>4</v>
      </c>
      <c r="AD47" s="262">
        <v>5</v>
      </c>
      <c r="AE47" s="262">
        <v>4</v>
      </c>
      <c r="AF47" s="262">
        <v>4</v>
      </c>
      <c r="AG47" s="261">
        <f t="shared" si="1"/>
        <v>69</v>
      </c>
    </row>
    <row r="48" spans="1:33" ht="21" customHeight="1" x14ac:dyDescent="0.25">
      <c r="A48" s="266" t="s">
        <v>274</v>
      </c>
      <c r="B48" s="262">
        <v>4</v>
      </c>
      <c r="C48" s="262">
        <v>3</v>
      </c>
      <c r="D48" s="262">
        <v>4</v>
      </c>
      <c r="E48" s="262">
        <v>4</v>
      </c>
      <c r="F48" s="262">
        <v>3</v>
      </c>
      <c r="G48" s="262">
        <v>4</v>
      </c>
      <c r="H48" s="262">
        <v>4</v>
      </c>
      <c r="I48" s="262">
        <v>4</v>
      </c>
      <c r="J48" s="262">
        <v>4</v>
      </c>
      <c r="K48" s="262">
        <v>3</v>
      </c>
      <c r="L48" s="262">
        <v>4</v>
      </c>
      <c r="M48" s="262">
        <v>3</v>
      </c>
      <c r="N48" s="262">
        <v>4</v>
      </c>
      <c r="O48" s="262">
        <v>4</v>
      </c>
      <c r="P48" s="262">
        <v>4</v>
      </c>
      <c r="Q48" s="263">
        <f t="shared" si="0"/>
        <v>56</v>
      </c>
      <c r="R48" s="262">
        <v>4</v>
      </c>
      <c r="S48" s="262">
        <v>4</v>
      </c>
      <c r="T48" s="262">
        <v>5</v>
      </c>
      <c r="U48" s="262">
        <v>3</v>
      </c>
      <c r="V48" s="262">
        <v>4</v>
      </c>
      <c r="W48" s="262">
        <v>4</v>
      </c>
      <c r="X48" s="262">
        <v>4</v>
      </c>
      <c r="Y48" s="262">
        <v>4</v>
      </c>
      <c r="Z48" s="262">
        <v>4</v>
      </c>
      <c r="AA48" s="262">
        <v>4</v>
      </c>
      <c r="AB48" s="262">
        <v>5</v>
      </c>
      <c r="AC48" s="262">
        <v>4</v>
      </c>
      <c r="AD48" s="262">
        <v>5</v>
      </c>
      <c r="AE48" s="262">
        <v>5</v>
      </c>
      <c r="AF48" s="262">
        <v>5</v>
      </c>
      <c r="AG48" s="261">
        <f t="shared" si="1"/>
        <v>64</v>
      </c>
    </row>
    <row r="49" spans="1:33" ht="21" customHeight="1" x14ac:dyDescent="0.25">
      <c r="A49" s="266" t="s">
        <v>275</v>
      </c>
      <c r="B49" s="262">
        <v>5</v>
      </c>
      <c r="C49" s="262">
        <v>5</v>
      </c>
      <c r="D49" s="262">
        <v>5</v>
      </c>
      <c r="E49" s="262">
        <v>5</v>
      </c>
      <c r="F49" s="262">
        <v>5</v>
      </c>
      <c r="G49" s="262">
        <v>5</v>
      </c>
      <c r="H49" s="262">
        <v>5</v>
      </c>
      <c r="I49" s="262">
        <v>5</v>
      </c>
      <c r="J49" s="262">
        <v>5</v>
      </c>
      <c r="K49" s="262">
        <v>5</v>
      </c>
      <c r="L49" s="262">
        <v>5</v>
      </c>
      <c r="M49" s="262">
        <v>5</v>
      </c>
      <c r="N49" s="262">
        <v>5</v>
      </c>
      <c r="O49" s="262">
        <v>5</v>
      </c>
      <c r="P49" s="262">
        <v>5</v>
      </c>
      <c r="Q49" s="263">
        <f t="shared" si="0"/>
        <v>75</v>
      </c>
      <c r="R49" s="262">
        <v>5</v>
      </c>
      <c r="S49" s="262">
        <v>3</v>
      </c>
      <c r="T49" s="262">
        <v>5</v>
      </c>
      <c r="U49" s="262">
        <v>5</v>
      </c>
      <c r="V49" s="262">
        <v>5</v>
      </c>
      <c r="W49" s="262">
        <v>5</v>
      </c>
      <c r="X49" s="262">
        <v>5</v>
      </c>
      <c r="Y49" s="262">
        <v>5</v>
      </c>
      <c r="Z49" s="262">
        <v>5</v>
      </c>
      <c r="AA49" s="262">
        <v>5</v>
      </c>
      <c r="AB49" s="262">
        <v>5</v>
      </c>
      <c r="AC49" s="262">
        <v>5</v>
      </c>
      <c r="AD49" s="262">
        <v>5</v>
      </c>
      <c r="AE49" s="262">
        <v>5</v>
      </c>
      <c r="AF49" s="262">
        <v>4</v>
      </c>
      <c r="AG49" s="261">
        <f t="shared" si="1"/>
        <v>72</v>
      </c>
    </row>
    <row r="50" spans="1:33" ht="21" customHeight="1" x14ac:dyDescent="0.25">
      <c r="A50" s="266" t="s">
        <v>276</v>
      </c>
      <c r="B50" s="262">
        <v>4</v>
      </c>
      <c r="C50" s="262">
        <v>5</v>
      </c>
      <c r="D50" s="262">
        <v>5</v>
      </c>
      <c r="E50" s="262">
        <v>5</v>
      </c>
      <c r="F50" s="262">
        <v>5</v>
      </c>
      <c r="G50" s="262">
        <v>4</v>
      </c>
      <c r="H50" s="262">
        <v>5</v>
      </c>
      <c r="I50" s="262">
        <v>5</v>
      </c>
      <c r="J50" s="262">
        <v>5</v>
      </c>
      <c r="K50" s="262">
        <v>4</v>
      </c>
      <c r="L50" s="262">
        <v>5</v>
      </c>
      <c r="M50" s="262">
        <v>5</v>
      </c>
      <c r="N50" s="262">
        <v>5</v>
      </c>
      <c r="O50" s="262">
        <v>4</v>
      </c>
      <c r="P50" s="262">
        <v>4</v>
      </c>
      <c r="Q50" s="263">
        <f t="shared" si="0"/>
        <v>70</v>
      </c>
      <c r="R50" s="262">
        <v>5</v>
      </c>
      <c r="S50" s="262">
        <v>5</v>
      </c>
      <c r="T50" s="262">
        <v>5</v>
      </c>
      <c r="U50" s="262">
        <v>5</v>
      </c>
      <c r="V50" s="262">
        <v>4</v>
      </c>
      <c r="W50" s="262">
        <v>5</v>
      </c>
      <c r="X50" s="262">
        <v>5</v>
      </c>
      <c r="Y50" s="262">
        <v>5</v>
      </c>
      <c r="Z50" s="262">
        <v>5</v>
      </c>
      <c r="AA50" s="262">
        <v>5</v>
      </c>
      <c r="AB50" s="262">
        <v>5</v>
      </c>
      <c r="AC50" s="262">
        <v>5</v>
      </c>
      <c r="AD50" s="262">
        <v>5</v>
      </c>
      <c r="AE50" s="262">
        <v>4</v>
      </c>
      <c r="AF50" s="262">
        <v>5</v>
      </c>
      <c r="AG50" s="261">
        <f t="shared" si="1"/>
        <v>73</v>
      </c>
    </row>
    <row r="51" spans="1:33" ht="21" customHeight="1" x14ac:dyDescent="0.25">
      <c r="A51" s="266" t="s">
        <v>277</v>
      </c>
      <c r="B51" s="262">
        <v>5</v>
      </c>
      <c r="C51" s="262">
        <v>4</v>
      </c>
      <c r="D51" s="262">
        <v>3</v>
      </c>
      <c r="E51" s="262">
        <v>5</v>
      </c>
      <c r="F51" s="262">
        <v>5</v>
      </c>
      <c r="G51" s="262">
        <v>5</v>
      </c>
      <c r="H51" s="262">
        <v>4</v>
      </c>
      <c r="I51" s="262">
        <v>4</v>
      </c>
      <c r="J51" s="262">
        <v>5</v>
      </c>
      <c r="K51" s="262">
        <v>5</v>
      </c>
      <c r="L51" s="262">
        <v>5</v>
      </c>
      <c r="M51" s="262">
        <v>5</v>
      </c>
      <c r="N51" s="262">
        <v>5</v>
      </c>
      <c r="O51" s="262">
        <v>5</v>
      </c>
      <c r="P51" s="262">
        <v>5</v>
      </c>
      <c r="Q51" s="263">
        <f t="shared" si="0"/>
        <v>70</v>
      </c>
      <c r="R51" s="262">
        <v>5</v>
      </c>
      <c r="S51" s="262">
        <v>5</v>
      </c>
      <c r="T51" s="262">
        <v>5</v>
      </c>
      <c r="U51" s="262">
        <v>5</v>
      </c>
      <c r="V51" s="262">
        <v>5</v>
      </c>
      <c r="W51" s="262">
        <v>5</v>
      </c>
      <c r="X51" s="262">
        <v>5</v>
      </c>
      <c r="Y51" s="262">
        <v>2</v>
      </c>
      <c r="Z51" s="262">
        <v>5</v>
      </c>
      <c r="AA51" s="262">
        <v>5</v>
      </c>
      <c r="AB51" s="262">
        <v>5</v>
      </c>
      <c r="AC51" s="262">
        <v>5</v>
      </c>
      <c r="AD51" s="262">
        <v>5</v>
      </c>
      <c r="AE51" s="262">
        <v>5</v>
      </c>
      <c r="AF51" s="262">
        <v>5</v>
      </c>
      <c r="AG51" s="261">
        <f t="shared" si="1"/>
        <v>72</v>
      </c>
    </row>
    <row r="52" spans="1:33" x14ac:dyDescent="0.25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61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61"/>
    </row>
    <row r="53" spans="1:33" x14ac:dyDescent="0.25">
      <c r="A53" s="255"/>
      <c r="B53" s="255">
        <f t="shared" ref="B53:AG53" si="2">SUM(B4:B51)</f>
        <v>219</v>
      </c>
      <c r="C53" s="255">
        <f t="shared" si="2"/>
        <v>210</v>
      </c>
      <c r="D53" s="255">
        <f t="shared" si="2"/>
        <v>197</v>
      </c>
      <c r="E53" s="255">
        <f t="shared" si="2"/>
        <v>219</v>
      </c>
      <c r="F53" s="255">
        <f t="shared" si="2"/>
        <v>215</v>
      </c>
      <c r="G53" s="255">
        <f t="shared" si="2"/>
        <v>225</v>
      </c>
      <c r="H53" s="255">
        <f t="shared" si="2"/>
        <v>221</v>
      </c>
      <c r="I53" s="255">
        <f t="shared" si="2"/>
        <v>205</v>
      </c>
      <c r="J53" s="255">
        <f t="shared" si="2"/>
        <v>225</v>
      </c>
      <c r="K53" s="255">
        <f t="shared" si="2"/>
        <v>218</v>
      </c>
      <c r="L53" s="255">
        <f t="shared" si="2"/>
        <v>209</v>
      </c>
      <c r="M53" s="255">
        <f t="shared" si="2"/>
        <v>210</v>
      </c>
      <c r="N53" s="255">
        <f t="shared" si="2"/>
        <v>217</v>
      </c>
      <c r="O53" s="255">
        <f t="shared" si="2"/>
        <v>213</v>
      </c>
      <c r="P53" s="255">
        <f t="shared" si="2"/>
        <v>213</v>
      </c>
      <c r="Q53" s="255">
        <f t="shared" si="2"/>
        <v>3216</v>
      </c>
      <c r="R53" s="255">
        <f t="shared" si="2"/>
        <v>223</v>
      </c>
      <c r="S53" s="255">
        <f t="shared" si="2"/>
        <v>215</v>
      </c>
      <c r="T53" s="255">
        <f t="shared" si="2"/>
        <v>224</v>
      </c>
      <c r="U53" s="255">
        <f t="shared" si="2"/>
        <v>213</v>
      </c>
      <c r="V53" s="255">
        <f t="shared" si="2"/>
        <v>223</v>
      </c>
      <c r="W53" s="255">
        <f t="shared" si="2"/>
        <v>228</v>
      </c>
      <c r="X53" s="255">
        <f t="shared" si="2"/>
        <v>226</v>
      </c>
      <c r="Y53" s="255">
        <f t="shared" si="2"/>
        <v>212</v>
      </c>
      <c r="Z53" s="255">
        <f t="shared" si="2"/>
        <v>213</v>
      </c>
      <c r="AA53" s="255">
        <f t="shared" si="2"/>
        <v>213</v>
      </c>
      <c r="AB53" s="255">
        <f t="shared" si="2"/>
        <v>230</v>
      </c>
      <c r="AC53" s="255">
        <f t="shared" si="2"/>
        <v>218</v>
      </c>
      <c r="AD53" s="255">
        <f t="shared" si="2"/>
        <v>229</v>
      </c>
      <c r="AE53" s="255">
        <f t="shared" si="2"/>
        <v>211</v>
      </c>
      <c r="AF53" s="255">
        <f t="shared" si="2"/>
        <v>210</v>
      </c>
      <c r="AG53" s="255">
        <f t="shared" si="2"/>
        <v>3288</v>
      </c>
    </row>
    <row r="54" spans="1:33" x14ac:dyDescent="0.25">
      <c r="A54" s="255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61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61"/>
    </row>
  </sheetData>
  <mergeCells count="3">
    <mergeCell ref="B1:P1"/>
    <mergeCell ref="R1:AF1"/>
    <mergeCell ref="A1:A2"/>
  </mergeCells>
  <phoneticPr fontId="13" type="noConversion"/>
  <pageMargins left="0.7" right="0.7" top="0.75" bottom="0.75" header="0.3" footer="0.3"/>
  <pageSetup paperSize="28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B4EC1-1BD0-4356-BAE2-025C68B3CE54}">
  <dimension ref="B2:BD35"/>
  <sheetViews>
    <sheetView zoomScale="80" zoomScaleNormal="80" workbookViewId="0">
      <selection activeCell="BD4" sqref="BD4:BD35"/>
    </sheetView>
  </sheetViews>
  <sheetFormatPr defaultRowHeight="15" x14ac:dyDescent="0.25"/>
  <cols>
    <col min="22" max="22" width="12.5703125" customWidth="1"/>
    <col min="42" max="42" width="5.7109375" customWidth="1"/>
    <col min="46" max="46" width="7.28515625" customWidth="1"/>
    <col min="47" max="47" width="4" customWidth="1"/>
    <col min="48" max="48" width="6" customWidth="1"/>
    <col min="50" max="50" width="7.140625" customWidth="1"/>
    <col min="51" max="51" width="7.7109375" customWidth="1"/>
    <col min="52" max="52" width="7.42578125" customWidth="1"/>
  </cols>
  <sheetData>
    <row r="2" spans="2:56" ht="30" customHeight="1" x14ac:dyDescent="0.25">
      <c r="B2" s="544" t="s">
        <v>279</v>
      </c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268"/>
      <c r="U2" s="544" t="s">
        <v>279</v>
      </c>
      <c r="V2" s="544"/>
      <c r="W2" s="544"/>
      <c r="X2" s="544"/>
      <c r="Y2" s="544"/>
      <c r="Z2" s="544"/>
      <c r="AA2" s="544"/>
      <c r="AB2" s="544"/>
      <c r="AC2" s="544"/>
      <c r="AD2" s="544"/>
      <c r="AE2" s="544"/>
      <c r="AF2" s="544"/>
      <c r="AG2" s="544"/>
      <c r="AH2" s="544"/>
      <c r="AI2" s="544"/>
      <c r="AJ2" s="544"/>
      <c r="AK2" s="544"/>
      <c r="AL2" s="544"/>
      <c r="AM2" s="268"/>
    </row>
    <row r="3" spans="2:56" ht="15.75" thickBot="1" x14ac:dyDescent="0.3">
      <c r="B3" s="292" t="s">
        <v>53</v>
      </c>
      <c r="C3" s="292"/>
      <c r="D3" s="269" t="s">
        <v>280</v>
      </c>
      <c r="E3" s="270" t="s">
        <v>281</v>
      </c>
      <c r="F3" s="270" t="s">
        <v>282</v>
      </c>
      <c r="G3" s="270" t="s">
        <v>283</v>
      </c>
      <c r="H3" s="270" t="s">
        <v>284</v>
      </c>
      <c r="I3" s="270" t="s">
        <v>285</v>
      </c>
      <c r="J3" s="270" t="s">
        <v>286</v>
      </c>
      <c r="K3" s="270" t="s">
        <v>287</v>
      </c>
      <c r="L3" s="270" t="s">
        <v>288</v>
      </c>
      <c r="M3" s="270" t="s">
        <v>289</v>
      </c>
      <c r="N3" s="270" t="s">
        <v>290</v>
      </c>
      <c r="O3" s="270" t="s">
        <v>291</v>
      </c>
      <c r="P3" s="270" t="s">
        <v>292</v>
      </c>
      <c r="Q3" s="270" t="s">
        <v>293</v>
      </c>
      <c r="R3" s="270" t="s">
        <v>294</v>
      </c>
      <c r="S3" s="271" t="s">
        <v>48</v>
      </c>
      <c r="T3" s="268"/>
      <c r="U3" s="545" t="s">
        <v>53</v>
      </c>
      <c r="V3" s="545"/>
      <c r="W3" s="269" t="s">
        <v>378</v>
      </c>
      <c r="X3" s="270" t="s">
        <v>379</v>
      </c>
      <c r="Y3" s="270" t="s">
        <v>380</v>
      </c>
      <c r="Z3" s="270" t="s">
        <v>381</v>
      </c>
      <c r="AA3" s="270" t="s">
        <v>382</v>
      </c>
      <c r="AB3" s="270" t="s">
        <v>383</v>
      </c>
      <c r="AC3" s="270" t="s">
        <v>384</v>
      </c>
      <c r="AD3" s="270" t="s">
        <v>385</v>
      </c>
      <c r="AE3" s="270" t="s">
        <v>386</v>
      </c>
      <c r="AF3" s="270" t="s">
        <v>387</v>
      </c>
      <c r="AG3" s="270" t="s">
        <v>388</v>
      </c>
      <c r="AH3" s="270" t="s">
        <v>389</v>
      </c>
      <c r="AI3" s="270" t="s">
        <v>390</v>
      </c>
      <c r="AJ3" s="270" t="s">
        <v>391</v>
      </c>
      <c r="AK3" s="270" t="s">
        <v>392</v>
      </c>
      <c r="AL3" s="271" t="s">
        <v>393</v>
      </c>
      <c r="AM3" s="268"/>
    </row>
    <row r="4" spans="2:56" ht="36" x14ac:dyDescent="0.25">
      <c r="B4" s="291" t="s">
        <v>280</v>
      </c>
      <c r="C4" s="272" t="s">
        <v>295</v>
      </c>
      <c r="D4" s="273">
        <v>1</v>
      </c>
      <c r="E4" s="274" t="s">
        <v>298</v>
      </c>
      <c r="F4" s="275">
        <v>0.22210812563581447</v>
      </c>
      <c r="G4" s="274" t="s">
        <v>299</v>
      </c>
      <c r="H4" s="274" t="s">
        <v>300</v>
      </c>
      <c r="I4" s="274" t="s">
        <v>301</v>
      </c>
      <c r="J4" s="274" t="s">
        <v>302</v>
      </c>
      <c r="K4" s="275">
        <v>0.12892775623327601</v>
      </c>
      <c r="L4" s="274" t="s">
        <v>303</v>
      </c>
      <c r="M4" s="274" t="s">
        <v>304</v>
      </c>
      <c r="N4" s="274" t="s">
        <v>305</v>
      </c>
      <c r="O4" s="274" t="s">
        <v>306</v>
      </c>
      <c r="P4" s="274" t="s">
        <v>307</v>
      </c>
      <c r="Q4" s="274" t="s">
        <v>308</v>
      </c>
      <c r="R4" s="274" t="s">
        <v>309</v>
      </c>
      <c r="S4" s="276" t="s">
        <v>310</v>
      </c>
      <c r="T4" s="268"/>
      <c r="U4" s="291" t="s">
        <v>378</v>
      </c>
      <c r="V4" s="272" t="s">
        <v>295</v>
      </c>
      <c r="W4" s="273">
        <v>1</v>
      </c>
      <c r="X4" s="275">
        <v>0.15476893467593344</v>
      </c>
      <c r="Y4" s="275">
        <v>8.5164232571658172E-2</v>
      </c>
      <c r="Z4" s="275">
        <v>6.7370702518309178E-2</v>
      </c>
      <c r="AA4" s="275">
        <v>0.17250602100197832</v>
      </c>
      <c r="AB4" s="275">
        <v>0.17296937402837512</v>
      </c>
      <c r="AC4" s="275">
        <v>0.2014937702324015</v>
      </c>
      <c r="AD4" s="275">
        <v>0.27263300194312157</v>
      </c>
      <c r="AE4" s="274" t="s">
        <v>394</v>
      </c>
      <c r="AF4" s="275">
        <v>0.1611038538481305</v>
      </c>
      <c r="AG4" s="274" t="s">
        <v>395</v>
      </c>
      <c r="AH4" s="275">
        <v>0.1334504659984744</v>
      </c>
      <c r="AI4" s="275">
        <v>0.15074274274830018</v>
      </c>
      <c r="AJ4" s="275">
        <v>0.10646688231114959</v>
      </c>
      <c r="AK4" s="275">
        <v>-3.1391952611989696E-2</v>
      </c>
      <c r="AL4" s="276" t="s">
        <v>396</v>
      </c>
      <c r="AM4" s="268"/>
      <c r="AP4" s="293" t="s">
        <v>488</v>
      </c>
      <c r="AQ4" s="294" t="s">
        <v>99</v>
      </c>
      <c r="AR4" s="295" t="s">
        <v>455</v>
      </c>
      <c r="AS4" s="295" t="s">
        <v>456</v>
      </c>
      <c r="AT4" s="296" t="s">
        <v>16</v>
      </c>
      <c r="AU4" s="303"/>
      <c r="AV4" s="297" t="s">
        <v>488</v>
      </c>
      <c r="AW4" s="295" t="s">
        <v>99</v>
      </c>
      <c r="AX4" s="295" t="s">
        <v>455</v>
      </c>
      <c r="AY4" s="295" t="s">
        <v>456</v>
      </c>
      <c r="AZ4" s="298" t="s">
        <v>16</v>
      </c>
      <c r="BB4" s="308" t="s">
        <v>436</v>
      </c>
      <c r="BD4" s="309">
        <v>0</v>
      </c>
    </row>
    <row r="5" spans="2:56" ht="24.95" customHeight="1" x14ac:dyDescent="0.25">
      <c r="B5" s="279" t="s">
        <v>281</v>
      </c>
      <c r="C5" s="277" t="s">
        <v>295</v>
      </c>
      <c r="D5" s="280" t="s">
        <v>298</v>
      </c>
      <c r="E5" s="281">
        <v>1</v>
      </c>
      <c r="F5" s="278">
        <v>0.21511617885957018</v>
      </c>
      <c r="G5" s="278">
        <v>0.2610404342788295</v>
      </c>
      <c r="H5" s="278">
        <v>0.21780623248027312</v>
      </c>
      <c r="I5" s="278">
        <v>0.20559104684908874</v>
      </c>
      <c r="J5" s="282" t="s">
        <v>311</v>
      </c>
      <c r="K5" s="278">
        <v>8.067267616226953E-2</v>
      </c>
      <c r="L5" s="278">
        <v>0.14887627530451253</v>
      </c>
      <c r="M5" s="278">
        <v>0.26188013225539863</v>
      </c>
      <c r="N5" s="278">
        <v>0.1349754518503698</v>
      </c>
      <c r="O5" s="278">
        <v>1.1339501179510877E-2</v>
      </c>
      <c r="P5" s="278">
        <v>0.13971980637539169</v>
      </c>
      <c r="Q5" s="278">
        <v>0.15639363041982887</v>
      </c>
      <c r="R5" s="278">
        <v>0.25648555388851935</v>
      </c>
      <c r="S5" s="283" t="s">
        <v>312</v>
      </c>
      <c r="T5" s="268"/>
      <c r="U5" s="279" t="s">
        <v>379</v>
      </c>
      <c r="V5" s="277" t="s">
        <v>295</v>
      </c>
      <c r="W5" s="284">
        <v>0.15476893467593344</v>
      </c>
      <c r="X5" s="281">
        <v>1</v>
      </c>
      <c r="Y5" s="278">
        <v>-2.4070194759954758E-2</v>
      </c>
      <c r="Z5" s="278">
        <v>0.20862490304058837</v>
      </c>
      <c r="AA5" s="278">
        <v>0.20593374912247139</v>
      </c>
      <c r="AB5" s="282" t="s">
        <v>314</v>
      </c>
      <c r="AC5" s="278">
        <v>0.27772253968650729</v>
      </c>
      <c r="AD5" s="278">
        <v>0.17310985019210315</v>
      </c>
      <c r="AE5" s="278">
        <v>0.16414613355837479</v>
      </c>
      <c r="AF5" s="282" t="s">
        <v>397</v>
      </c>
      <c r="AG5" s="278">
        <v>0.23399555209385331</v>
      </c>
      <c r="AH5" s="282" t="s">
        <v>311</v>
      </c>
      <c r="AI5" s="278">
        <v>0.1029265065485893</v>
      </c>
      <c r="AJ5" s="278">
        <v>0.20157357717247806</v>
      </c>
      <c r="AK5" s="282" t="s">
        <v>398</v>
      </c>
      <c r="AL5" s="283" t="s">
        <v>399</v>
      </c>
      <c r="AM5" s="268"/>
      <c r="AP5" s="552" t="s">
        <v>489</v>
      </c>
      <c r="AQ5" s="299" t="s">
        <v>436</v>
      </c>
      <c r="AR5" s="549" t="s">
        <v>457</v>
      </c>
      <c r="AS5" s="300" t="s">
        <v>458</v>
      </c>
      <c r="AT5" s="301" t="s">
        <v>437</v>
      </c>
      <c r="AU5" s="303"/>
      <c r="AV5" s="546" t="s">
        <v>490</v>
      </c>
      <c r="AW5" s="253" t="s">
        <v>438</v>
      </c>
      <c r="AX5" s="549" t="s">
        <v>457</v>
      </c>
      <c r="AY5" s="300" t="s">
        <v>459</v>
      </c>
      <c r="AZ5" s="302" t="s">
        <v>437</v>
      </c>
      <c r="BB5" s="11" t="s">
        <v>439</v>
      </c>
      <c r="BD5" s="309">
        <v>0</v>
      </c>
    </row>
    <row r="6" spans="2:56" ht="24.95" customHeight="1" x14ac:dyDescent="0.25">
      <c r="B6" s="279" t="s">
        <v>282</v>
      </c>
      <c r="C6" s="277" t="s">
        <v>295</v>
      </c>
      <c r="D6" s="284">
        <v>0.22210812563581447</v>
      </c>
      <c r="E6" s="278">
        <v>0.21511617885957018</v>
      </c>
      <c r="F6" s="281">
        <v>1</v>
      </c>
      <c r="G6" s="278">
        <v>0.23764493959637534</v>
      </c>
      <c r="H6" s="278">
        <v>0.13740470646801742</v>
      </c>
      <c r="I6" s="278">
        <v>0.27424558963230494</v>
      </c>
      <c r="J6" s="278">
        <v>0.21331836092120915</v>
      </c>
      <c r="K6" s="278">
        <v>-1.4250030742070686E-2</v>
      </c>
      <c r="L6" s="278">
        <v>9.3919722476816625E-2</v>
      </c>
      <c r="M6" s="278">
        <v>1.5419512169029842E-2</v>
      </c>
      <c r="N6" s="278">
        <v>6.6984889318720514E-2</v>
      </c>
      <c r="O6" s="278">
        <v>0.198298067714925</v>
      </c>
      <c r="P6" s="282" t="s">
        <v>313</v>
      </c>
      <c r="Q6" s="278">
        <v>0.2022178457281299</v>
      </c>
      <c r="R6" s="278">
        <v>0.14917709930763678</v>
      </c>
      <c r="S6" s="283" t="s">
        <v>314</v>
      </c>
      <c r="T6" s="268"/>
      <c r="U6" s="279" t="s">
        <v>380</v>
      </c>
      <c r="V6" s="277" t="s">
        <v>295</v>
      </c>
      <c r="W6" s="284">
        <v>8.5164232571658172E-2</v>
      </c>
      <c r="X6" s="278">
        <v>-2.4070194759954758E-2</v>
      </c>
      <c r="Y6" s="281">
        <v>1</v>
      </c>
      <c r="Z6" s="278">
        <v>0.20636557559012511</v>
      </c>
      <c r="AA6" s="278">
        <v>2.8329634983503757E-2</v>
      </c>
      <c r="AB6" s="278">
        <v>0.18463723646899904</v>
      </c>
      <c r="AC6" s="278">
        <v>0.12964074471043313</v>
      </c>
      <c r="AD6" s="278">
        <v>-2.1926450482675674E-2</v>
      </c>
      <c r="AE6" s="278">
        <v>-1.0068005458635675E-16</v>
      </c>
      <c r="AF6" s="278">
        <v>0.13757705039341664</v>
      </c>
      <c r="AG6" s="282" t="s">
        <v>400</v>
      </c>
      <c r="AH6" s="278">
        <v>-2.9565619799454101E-2</v>
      </c>
      <c r="AI6" s="278">
        <v>0.1401999274465561</v>
      </c>
      <c r="AJ6" s="278">
        <v>0.21086633159507248</v>
      </c>
      <c r="AK6" s="278">
        <v>0.147441956154897</v>
      </c>
      <c r="AL6" s="283" t="s">
        <v>401</v>
      </c>
      <c r="AM6" s="268"/>
      <c r="AP6" s="553"/>
      <c r="AQ6" s="299" t="s">
        <v>439</v>
      </c>
      <c r="AR6" s="550"/>
      <c r="AS6" s="300" t="s">
        <v>460</v>
      </c>
      <c r="AT6" s="301" t="s">
        <v>437</v>
      </c>
      <c r="AU6" s="303"/>
      <c r="AV6" s="547"/>
      <c r="AW6" s="253" t="s">
        <v>440</v>
      </c>
      <c r="AX6" s="550"/>
      <c r="AY6" s="300" t="s">
        <v>461</v>
      </c>
      <c r="AZ6" s="302" t="s">
        <v>437</v>
      </c>
      <c r="BB6" s="308" t="s">
        <v>441</v>
      </c>
      <c r="BD6" s="309">
        <v>0</v>
      </c>
    </row>
    <row r="7" spans="2:56" ht="24.95" customHeight="1" x14ac:dyDescent="0.25">
      <c r="B7" s="279" t="s">
        <v>283</v>
      </c>
      <c r="C7" s="277" t="s">
        <v>295</v>
      </c>
      <c r="D7" s="280" t="s">
        <v>299</v>
      </c>
      <c r="E7" s="278">
        <v>0.2610404342788295</v>
      </c>
      <c r="F7" s="278">
        <v>0.23764493959637534</v>
      </c>
      <c r="G7" s="281">
        <v>1</v>
      </c>
      <c r="H7" s="282" t="s">
        <v>315</v>
      </c>
      <c r="I7" s="282" t="s">
        <v>316</v>
      </c>
      <c r="J7" s="282" t="s">
        <v>317</v>
      </c>
      <c r="K7" s="282" t="s">
        <v>318</v>
      </c>
      <c r="L7" s="282" t="s">
        <v>319</v>
      </c>
      <c r="M7" s="282" t="s">
        <v>320</v>
      </c>
      <c r="N7" s="282" t="s">
        <v>321</v>
      </c>
      <c r="O7" s="282" t="s">
        <v>322</v>
      </c>
      <c r="P7" s="282" t="s">
        <v>323</v>
      </c>
      <c r="Q7" s="282" t="s">
        <v>324</v>
      </c>
      <c r="R7" s="282" t="s">
        <v>325</v>
      </c>
      <c r="S7" s="283" t="s">
        <v>326</v>
      </c>
      <c r="T7" s="268"/>
      <c r="U7" s="279" t="s">
        <v>381</v>
      </c>
      <c r="V7" s="277" t="s">
        <v>295</v>
      </c>
      <c r="W7" s="284">
        <v>6.7370702518309178E-2</v>
      </c>
      <c r="X7" s="278">
        <v>0.20862490304058837</v>
      </c>
      <c r="Y7" s="278">
        <v>0.20636557559012511</v>
      </c>
      <c r="Z7" s="281">
        <v>1</v>
      </c>
      <c r="AA7" s="282" t="s">
        <v>402</v>
      </c>
      <c r="AB7" s="282" t="s">
        <v>403</v>
      </c>
      <c r="AC7" s="282" t="s">
        <v>404</v>
      </c>
      <c r="AD7" s="278">
        <v>1.2066305532015278E-2</v>
      </c>
      <c r="AE7" s="278">
        <v>0.14971332393091794</v>
      </c>
      <c r="AF7" s="282" t="s">
        <v>405</v>
      </c>
      <c r="AG7" s="278">
        <v>0.18963687697916273</v>
      </c>
      <c r="AH7" s="278">
        <v>0.17083713213260787</v>
      </c>
      <c r="AI7" s="278">
        <v>0.13984012050514472</v>
      </c>
      <c r="AJ7" s="282" t="s">
        <v>406</v>
      </c>
      <c r="AK7" s="278">
        <v>0.27722326890435806</v>
      </c>
      <c r="AL7" s="283" t="s">
        <v>407</v>
      </c>
      <c r="AM7" s="268"/>
      <c r="AP7" s="553"/>
      <c r="AQ7" s="299" t="s">
        <v>441</v>
      </c>
      <c r="AR7" s="550"/>
      <c r="AS7" s="300" t="s">
        <v>462</v>
      </c>
      <c r="AT7" s="301" t="s">
        <v>437</v>
      </c>
      <c r="AU7" s="303"/>
      <c r="AV7" s="547"/>
      <c r="AW7" s="253" t="s">
        <v>442</v>
      </c>
      <c r="AX7" s="550"/>
      <c r="AY7" s="300" t="s">
        <v>463</v>
      </c>
      <c r="AZ7" s="302" t="s">
        <v>437</v>
      </c>
      <c r="BB7" s="11" t="s">
        <v>443</v>
      </c>
      <c r="BD7" s="309">
        <v>0</v>
      </c>
    </row>
    <row r="8" spans="2:56" ht="24.95" customHeight="1" x14ac:dyDescent="0.25">
      <c r="B8" s="279" t="s">
        <v>284</v>
      </c>
      <c r="C8" s="277" t="s">
        <v>295</v>
      </c>
      <c r="D8" s="280" t="s">
        <v>300</v>
      </c>
      <c r="E8" s="278">
        <v>0.21780623248027312</v>
      </c>
      <c r="F8" s="278">
        <v>0.13740470646801742</v>
      </c>
      <c r="G8" s="282" t="s">
        <v>315</v>
      </c>
      <c r="H8" s="281">
        <v>1</v>
      </c>
      <c r="I8" s="282" t="s">
        <v>327</v>
      </c>
      <c r="J8" s="282" t="s">
        <v>328</v>
      </c>
      <c r="K8" s="278">
        <v>0.27539730710587368</v>
      </c>
      <c r="L8" s="282" t="s">
        <v>327</v>
      </c>
      <c r="M8" s="282" t="s">
        <v>329</v>
      </c>
      <c r="N8" s="282" t="s">
        <v>330</v>
      </c>
      <c r="O8" s="282" t="s">
        <v>331</v>
      </c>
      <c r="P8" s="282" t="s">
        <v>332</v>
      </c>
      <c r="Q8" s="282" t="s">
        <v>333</v>
      </c>
      <c r="R8" s="282" t="s">
        <v>334</v>
      </c>
      <c r="S8" s="283" t="s">
        <v>335</v>
      </c>
      <c r="T8" s="268"/>
      <c r="U8" s="279" t="s">
        <v>382</v>
      </c>
      <c r="V8" s="277" t="s">
        <v>295</v>
      </c>
      <c r="W8" s="284">
        <v>0.17250602100197832</v>
      </c>
      <c r="X8" s="278">
        <v>0.20593374912247139</v>
      </c>
      <c r="Y8" s="278">
        <v>2.8329634983503757E-2</v>
      </c>
      <c r="Z8" s="282" t="s">
        <v>402</v>
      </c>
      <c r="AA8" s="281">
        <v>1</v>
      </c>
      <c r="AB8" s="282" t="s">
        <v>408</v>
      </c>
      <c r="AC8" s="282" t="s">
        <v>409</v>
      </c>
      <c r="AD8" s="278">
        <v>0.12423366773161432</v>
      </c>
      <c r="AE8" s="278">
        <v>0.16030932336757767</v>
      </c>
      <c r="AF8" s="278">
        <v>2.728255333826814E-2</v>
      </c>
      <c r="AG8" s="282" t="s">
        <v>410</v>
      </c>
      <c r="AH8" s="278">
        <v>9.7159653169631738E-2</v>
      </c>
      <c r="AI8" s="278">
        <v>0.10525303838577794</v>
      </c>
      <c r="AJ8" s="282" t="s">
        <v>411</v>
      </c>
      <c r="AK8" s="278">
        <v>2.5061860794732015E-2</v>
      </c>
      <c r="AL8" s="283" t="s">
        <v>412</v>
      </c>
      <c r="AM8" s="268"/>
      <c r="AP8" s="553"/>
      <c r="AQ8" s="299" t="s">
        <v>443</v>
      </c>
      <c r="AR8" s="550"/>
      <c r="AS8" s="300" t="s">
        <v>464</v>
      </c>
      <c r="AT8" s="301" t="s">
        <v>437</v>
      </c>
      <c r="AU8" s="303"/>
      <c r="AV8" s="547"/>
      <c r="AW8" s="253" t="s">
        <v>444</v>
      </c>
      <c r="AX8" s="550"/>
      <c r="AY8" s="300" t="s">
        <v>465</v>
      </c>
      <c r="AZ8" s="302" t="s">
        <v>437</v>
      </c>
      <c r="BB8" s="308" t="s">
        <v>445</v>
      </c>
      <c r="BD8" s="309">
        <v>0</v>
      </c>
    </row>
    <row r="9" spans="2:56" ht="24.95" customHeight="1" x14ac:dyDescent="0.25">
      <c r="B9" s="279" t="s">
        <v>285</v>
      </c>
      <c r="C9" s="277" t="s">
        <v>295</v>
      </c>
      <c r="D9" s="280" t="s">
        <v>301</v>
      </c>
      <c r="E9" s="278">
        <v>0.20559104684908874</v>
      </c>
      <c r="F9" s="278">
        <v>0.27424558963230494</v>
      </c>
      <c r="G9" s="282" t="s">
        <v>316</v>
      </c>
      <c r="H9" s="282" t="s">
        <v>327</v>
      </c>
      <c r="I9" s="281">
        <v>1</v>
      </c>
      <c r="J9" s="282" t="s">
        <v>298</v>
      </c>
      <c r="K9" s="278">
        <v>0.27522642905571926</v>
      </c>
      <c r="L9" s="282" t="s">
        <v>336</v>
      </c>
      <c r="M9" s="282" t="s">
        <v>337</v>
      </c>
      <c r="N9" s="282" t="s">
        <v>309</v>
      </c>
      <c r="O9" s="282" t="s">
        <v>338</v>
      </c>
      <c r="P9" s="282" t="s">
        <v>339</v>
      </c>
      <c r="Q9" s="282" t="s">
        <v>340</v>
      </c>
      <c r="R9" s="282" t="s">
        <v>340</v>
      </c>
      <c r="S9" s="283" t="s">
        <v>341</v>
      </c>
      <c r="T9" s="268"/>
      <c r="U9" s="279" t="s">
        <v>383</v>
      </c>
      <c r="V9" s="277" t="s">
        <v>295</v>
      </c>
      <c r="W9" s="284">
        <v>0.17296937402837512</v>
      </c>
      <c r="X9" s="282" t="s">
        <v>314</v>
      </c>
      <c r="Y9" s="278">
        <v>0.18463723646899904</v>
      </c>
      <c r="Z9" s="282" t="s">
        <v>403</v>
      </c>
      <c r="AA9" s="282" t="s">
        <v>408</v>
      </c>
      <c r="AB9" s="281">
        <v>1</v>
      </c>
      <c r="AC9" s="282" t="s">
        <v>325</v>
      </c>
      <c r="AD9" s="278">
        <v>0.12955005512625917</v>
      </c>
      <c r="AE9" s="278">
        <v>0.23217987856995526</v>
      </c>
      <c r="AF9" s="282" t="s">
        <v>409</v>
      </c>
      <c r="AG9" s="278">
        <v>0.26789985988840931</v>
      </c>
      <c r="AH9" s="278">
        <v>0.13101394402234398</v>
      </c>
      <c r="AI9" s="278">
        <v>0.23297514441197759</v>
      </c>
      <c r="AJ9" s="278">
        <v>0.2447265965890105</v>
      </c>
      <c r="AK9" s="282" t="s">
        <v>413</v>
      </c>
      <c r="AL9" s="283" t="s">
        <v>414</v>
      </c>
      <c r="AM9" s="268"/>
      <c r="AP9" s="553"/>
      <c r="AQ9" s="299" t="s">
        <v>445</v>
      </c>
      <c r="AR9" s="550"/>
      <c r="AS9" s="300" t="s">
        <v>466</v>
      </c>
      <c r="AT9" s="301" t="s">
        <v>437</v>
      </c>
      <c r="AU9" s="303"/>
      <c r="AV9" s="547"/>
      <c r="AW9" s="253" t="s">
        <v>446</v>
      </c>
      <c r="AX9" s="550"/>
      <c r="AY9" s="300" t="s">
        <v>467</v>
      </c>
      <c r="AZ9" s="302" t="s">
        <v>437</v>
      </c>
      <c r="BB9" s="11" t="s">
        <v>447</v>
      </c>
      <c r="BD9" s="309">
        <v>0</v>
      </c>
    </row>
    <row r="10" spans="2:56" ht="24.95" customHeight="1" x14ac:dyDescent="0.25">
      <c r="B10" s="279" t="s">
        <v>286</v>
      </c>
      <c r="C10" s="277" t="s">
        <v>295</v>
      </c>
      <c r="D10" s="280" t="s">
        <v>302</v>
      </c>
      <c r="E10" s="282" t="s">
        <v>311</v>
      </c>
      <c r="F10" s="278">
        <v>0.21331836092120915</v>
      </c>
      <c r="G10" s="282" t="s">
        <v>317</v>
      </c>
      <c r="H10" s="282" t="s">
        <v>328</v>
      </c>
      <c r="I10" s="282" t="s">
        <v>298</v>
      </c>
      <c r="J10" s="281">
        <v>1</v>
      </c>
      <c r="K10" s="282" t="s">
        <v>342</v>
      </c>
      <c r="L10" s="282" t="s">
        <v>343</v>
      </c>
      <c r="M10" s="282" t="s">
        <v>344</v>
      </c>
      <c r="N10" s="282" t="s">
        <v>345</v>
      </c>
      <c r="O10" s="282" t="s">
        <v>346</v>
      </c>
      <c r="P10" s="282" t="s">
        <v>347</v>
      </c>
      <c r="Q10" s="282" t="s">
        <v>348</v>
      </c>
      <c r="R10" s="282" t="s">
        <v>348</v>
      </c>
      <c r="S10" s="283" t="s">
        <v>349</v>
      </c>
      <c r="T10" s="268"/>
      <c r="U10" s="279" t="s">
        <v>384</v>
      </c>
      <c r="V10" s="277" t="s">
        <v>295</v>
      </c>
      <c r="W10" s="284">
        <v>0.2014937702324015</v>
      </c>
      <c r="X10" s="278">
        <v>0.27772253968650729</v>
      </c>
      <c r="Y10" s="278">
        <v>0.12964074471043313</v>
      </c>
      <c r="Z10" s="282" t="s">
        <v>404</v>
      </c>
      <c r="AA10" s="282" t="s">
        <v>409</v>
      </c>
      <c r="AB10" s="282" t="s">
        <v>325</v>
      </c>
      <c r="AC10" s="281">
        <v>1</v>
      </c>
      <c r="AD10" s="278">
        <v>0.19329417312127481</v>
      </c>
      <c r="AE10" s="278">
        <v>0.2351282033349853</v>
      </c>
      <c r="AF10" s="278">
        <v>0.15160252577857178</v>
      </c>
      <c r="AG10" s="282" t="s">
        <v>415</v>
      </c>
      <c r="AH10" s="282" t="s">
        <v>416</v>
      </c>
      <c r="AI10" s="282" t="s">
        <v>371</v>
      </c>
      <c r="AJ10" s="282" t="s">
        <v>417</v>
      </c>
      <c r="AK10" s="282" t="s">
        <v>418</v>
      </c>
      <c r="AL10" s="283" t="s">
        <v>419</v>
      </c>
      <c r="AM10" s="268"/>
      <c r="AP10" s="553"/>
      <c r="AQ10" s="299" t="s">
        <v>447</v>
      </c>
      <c r="AR10" s="550"/>
      <c r="AS10" s="300" t="s">
        <v>468</v>
      </c>
      <c r="AT10" s="301" t="s">
        <v>437</v>
      </c>
      <c r="AU10" s="303"/>
      <c r="AV10" s="547"/>
      <c r="AW10" s="253" t="s">
        <v>448</v>
      </c>
      <c r="AX10" s="550"/>
      <c r="AY10" s="300" t="s">
        <v>469</v>
      </c>
      <c r="AZ10" s="302" t="s">
        <v>437</v>
      </c>
      <c r="BB10" s="308" t="s">
        <v>449</v>
      </c>
      <c r="BD10" s="309">
        <v>0</v>
      </c>
    </row>
    <row r="11" spans="2:56" ht="24.95" customHeight="1" x14ac:dyDescent="0.25">
      <c r="B11" s="279" t="s">
        <v>287</v>
      </c>
      <c r="C11" s="277" t="s">
        <v>295</v>
      </c>
      <c r="D11" s="284">
        <v>0.12892775623327601</v>
      </c>
      <c r="E11" s="278">
        <v>8.067267616226953E-2</v>
      </c>
      <c r="F11" s="278">
        <v>-1.4250030742070686E-2</v>
      </c>
      <c r="G11" s="282" t="s">
        <v>318</v>
      </c>
      <c r="H11" s="278">
        <v>0.27539730710587368</v>
      </c>
      <c r="I11" s="278">
        <v>0.27522642905571926</v>
      </c>
      <c r="J11" s="282" t="s">
        <v>342</v>
      </c>
      <c r="K11" s="281">
        <v>1</v>
      </c>
      <c r="L11" s="282" t="s">
        <v>350</v>
      </c>
      <c r="M11" s="282" t="s">
        <v>351</v>
      </c>
      <c r="N11" s="282" t="s">
        <v>352</v>
      </c>
      <c r="O11" s="282" t="s">
        <v>353</v>
      </c>
      <c r="P11" s="282" t="s">
        <v>354</v>
      </c>
      <c r="Q11" s="282" t="s">
        <v>338</v>
      </c>
      <c r="R11" s="282" t="s">
        <v>304</v>
      </c>
      <c r="S11" s="283" t="s">
        <v>355</v>
      </c>
      <c r="T11" s="268"/>
      <c r="U11" s="279" t="s">
        <v>385</v>
      </c>
      <c r="V11" s="277" t="s">
        <v>295</v>
      </c>
      <c r="W11" s="284">
        <v>0.27263300194312157</v>
      </c>
      <c r="X11" s="278">
        <v>0.17310985019210315</v>
      </c>
      <c r="Y11" s="278">
        <v>-2.1926450482675674E-2</v>
      </c>
      <c r="Z11" s="278">
        <v>1.2066305532015278E-2</v>
      </c>
      <c r="AA11" s="278">
        <v>0.12423366773161432</v>
      </c>
      <c r="AB11" s="278">
        <v>0.12955005512625917</v>
      </c>
      <c r="AC11" s="278">
        <v>0.19329417312127481</v>
      </c>
      <c r="AD11" s="281">
        <v>1</v>
      </c>
      <c r="AE11" s="282" t="s">
        <v>394</v>
      </c>
      <c r="AF11" s="278">
        <v>-8.4464138724107352E-2</v>
      </c>
      <c r="AG11" s="278">
        <v>0.24178820993079572</v>
      </c>
      <c r="AH11" s="278">
        <v>0.19707380595079371</v>
      </c>
      <c r="AI11" s="278">
        <v>0.11681529713960277</v>
      </c>
      <c r="AJ11" s="278">
        <v>6.8692745504430427E-2</v>
      </c>
      <c r="AK11" s="278">
        <v>-7.7589090016780785E-2</v>
      </c>
      <c r="AL11" s="283" t="s">
        <v>420</v>
      </c>
      <c r="AM11" s="268"/>
      <c r="AP11" s="553"/>
      <c r="AQ11" s="299" t="s">
        <v>449</v>
      </c>
      <c r="AR11" s="550"/>
      <c r="AS11" s="300" t="s">
        <v>470</v>
      </c>
      <c r="AT11" s="301" t="s">
        <v>437</v>
      </c>
      <c r="AU11" s="303"/>
      <c r="AV11" s="547"/>
      <c r="AW11" s="253" t="s">
        <v>450</v>
      </c>
      <c r="AX11" s="550"/>
      <c r="AY11" s="300" t="s">
        <v>471</v>
      </c>
      <c r="AZ11" s="302" t="s">
        <v>437</v>
      </c>
      <c r="BB11" s="11" t="s">
        <v>451</v>
      </c>
      <c r="BD11" s="309">
        <v>0</v>
      </c>
    </row>
    <row r="12" spans="2:56" ht="24.95" customHeight="1" x14ac:dyDescent="0.25">
      <c r="B12" s="279" t="s">
        <v>288</v>
      </c>
      <c r="C12" s="277" t="s">
        <v>295</v>
      </c>
      <c r="D12" s="280" t="s">
        <v>303</v>
      </c>
      <c r="E12" s="278">
        <v>0.14887627530451253</v>
      </c>
      <c r="F12" s="278">
        <v>9.3919722476816625E-2</v>
      </c>
      <c r="G12" s="282" t="s">
        <v>319</v>
      </c>
      <c r="H12" s="282" t="s">
        <v>327</v>
      </c>
      <c r="I12" s="282" t="s">
        <v>336</v>
      </c>
      <c r="J12" s="282" t="s">
        <v>343</v>
      </c>
      <c r="K12" s="282" t="s">
        <v>350</v>
      </c>
      <c r="L12" s="281">
        <v>1</v>
      </c>
      <c r="M12" s="282" t="s">
        <v>337</v>
      </c>
      <c r="N12" s="282" t="s">
        <v>356</v>
      </c>
      <c r="O12" s="282" t="s">
        <v>338</v>
      </c>
      <c r="P12" s="282" t="s">
        <v>357</v>
      </c>
      <c r="Q12" s="282" t="s">
        <v>358</v>
      </c>
      <c r="R12" s="282" t="s">
        <v>358</v>
      </c>
      <c r="S12" s="283" t="s">
        <v>359</v>
      </c>
      <c r="T12" s="268"/>
      <c r="U12" s="279" t="s">
        <v>386</v>
      </c>
      <c r="V12" s="277" t="s">
        <v>295</v>
      </c>
      <c r="W12" s="280" t="s">
        <v>394</v>
      </c>
      <c r="X12" s="278">
        <v>0.16414613355837479</v>
      </c>
      <c r="Y12" s="278">
        <v>-1.0068005458635675E-16</v>
      </c>
      <c r="Z12" s="278">
        <v>0.14971332393091794</v>
      </c>
      <c r="AA12" s="278">
        <v>0.16030932336757767</v>
      </c>
      <c r="AB12" s="278">
        <v>0.23217987856995526</v>
      </c>
      <c r="AC12" s="278">
        <v>0.2351282033349853</v>
      </c>
      <c r="AD12" s="282" t="s">
        <v>394</v>
      </c>
      <c r="AE12" s="281">
        <v>1</v>
      </c>
      <c r="AF12" s="282" t="s">
        <v>421</v>
      </c>
      <c r="AG12" s="278">
        <v>0.28421052631578952</v>
      </c>
      <c r="AH12" s="282" t="s">
        <v>422</v>
      </c>
      <c r="AI12" s="278">
        <v>0.14748199056295402</v>
      </c>
      <c r="AJ12" s="278">
        <v>0.25787806901950799</v>
      </c>
      <c r="AK12" s="282" t="s">
        <v>423</v>
      </c>
      <c r="AL12" s="283" t="s">
        <v>320</v>
      </c>
      <c r="AM12" s="268"/>
      <c r="AP12" s="553"/>
      <c r="AQ12" s="299" t="s">
        <v>451</v>
      </c>
      <c r="AR12" s="550"/>
      <c r="AS12" s="300" t="s">
        <v>472</v>
      </c>
      <c r="AT12" s="301" t="s">
        <v>437</v>
      </c>
      <c r="AU12" s="303"/>
      <c r="AV12" s="547"/>
      <c r="AW12" s="253" t="s">
        <v>452</v>
      </c>
      <c r="AX12" s="550"/>
      <c r="AY12" s="300" t="s">
        <v>473</v>
      </c>
      <c r="AZ12" s="302" t="s">
        <v>437</v>
      </c>
      <c r="BB12" s="308" t="s">
        <v>453</v>
      </c>
      <c r="BD12" s="309">
        <v>0</v>
      </c>
    </row>
    <row r="13" spans="2:56" ht="24.95" customHeight="1" x14ac:dyDescent="0.25">
      <c r="B13" s="279" t="s">
        <v>289</v>
      </c>
      <c r="C13" s="277" t="s">
        <v>295</v>
      </c>
      <c r="D13" s="280" t="s">
        <v>304</v>
      </c>
      <c r="E13" s="278">
        <v>0.26188013225539863</v>
      </c>
      <c r="F13" s="278">
        <v>1.5419512169029842E-2</v>
      </c>
      <c r="G13" s="282" t="s">
        <v>320</v>
      </c>
      <c r="H13" s="282" t="s">
        <v>329</v>
      </c>
      <c r="I13" s="282" t="s">
        <v>337</v>
      </c>
      <c r="J13" s="282" t="s">
        <v>344</v>
      </c>
      <c r="K13" s="282" t="s">
        <v>351</v>
      </c>
      <c r="L13" s="282" t="s">
        <v>337</v>
      </c>
      <c r="M13" s="281">
        <v>1</v>
      </c>
      <c r="N13" s="282" t="s">
        <v>360</v>
      </c>
      <c r="O13" s="282" t="s">
        <v>361</v>
      </c>
      <c r="P13" s="282" t="s">
        <v>362</v>
      </c>
      <c r="Q13" s="282" t="s">
        <v>363</v>
      </c>
      <c r="R13" s="282" t="s">
        <v>364</v>
      </c>
      <c r="S13" s="283" t="s">
        <v>365</v>
      </c>
      <c r="T13" s="268"/>
      <c r="U13" s="279" t="s">
        <v>387</v>
      </c>
      <c r="V13" s="277" t="s">
        <v>295</v>
      </c>
      <c r="W13" s="284">
        <v>0.1611038538481305</v>
      </c>
      <c r="X13" s="282" t="s">
        <v>397</v>
      </c>
      <c r="Y13" s="278">
        <v>0.13757705039341664</v>
      </c>
      <c r="Z13" s="282" t="s">
        <v>405</v>
      </c>
      <c r="AA13" s="278">
        <v>2.728255333826814E-2</v>
      </c>
      <c r="AB13" s="282" t="s">
        <v>409</v>
      </c>
      <c r="AC13" s="278">
        <v>0.15160252577857178</v>
      </c>
      <c r="AD13" s="278">
        <v>-8.4464138724107352E-2</v>
      </c>
      <c r="AE13" s="282" t="s">
        <v>421</v>
      </c>
      <c r="AF13" s="281">
        <v>1</v>
      </c>
      <c r="AG13" s="278">
        <v>2.9942664786183543E-2</v>
      </c>
      <c r="AH13" s="282" t="s">
        <v>404</v>
      </c>
      <c r="AI13" s="278">
        <v>0.21699329043901752</v>
      </c>
      <c r="AJ13" s="278">
        <v>0.24451595825138261</v>
      </c>
      <c r="AK13" s="282" t="s">
        <v>424</v>
      </c>
      <c r="AL13" s="283" t="s">
        <v>425</v>
      </c>
      <c r="AM13" s="268"/>
      <c r="AP13" s="553"/>
      <c r="AQ13" s="299" t="s">
        <v>453</v>
      </c>
      <c r="AR13" s="550"/>
      <c r="AS13" s="300" t="s">
        <v>474</v>
      </c>
      <c r="AT13" s="301" t="s">
        <v>437</v>
      </c>
      <c r="AU13" s="303"/>
      <c r="AV13" s="547"/>
      <c r="AW13" s="253" t="s">
        <v>454</v>
      </c>
      <c r="AX13" s="550"/>
      <c r="AY13" s="300" t="s">
        <v>475</v>
      </c>
      <c r="AZ13" s="302" t="s">
        <v>437</v>
      </c>
      <c r="BB13" s="11" t="s">
        <v>289</v>
      </c>
      <c r="BD13" s="309">
        <v>0</v>
      </c>
    </row>
    <row r="14" spans="2:56" ht="24.95" customHeight="1" x14ac:dyDescent="0.25">
      <c r="B14" s="279" t="s">
        <v>290</v>
      </c>
      <c r="C14" s="277" t="s">
        <v>295</v>
      </c>
      <c r="D14" s="280" t="s">
        <v>305</v>
      </c>
      <c r="E14" s="278">
        <v>0.1349754518503698</v>
      </c>
      <c r="F14" s="278">
        <v>6.6984889318720514E-2</v>
      </c>
      <c r="G14" s="282" t="s">
        <v>321</v>
      </c>
      <c r="H14" s="282" t="s">
        <v>330</v>
      </c>
      <c r="I14" s="282" t="s">
        <v>309</v>
      </c>
      <c r="J14" s="282" t="s">
        <v>345</v>
      </c>
      <c r="K14" s="282" t="s">
        <v>352</v>
      </c>
      <c r="L14" s="282" t="s">
        <v>356</v>
      </c>
      <c r="M14" s="282" t="s">
        <v>360</v>
      </c>
      <c r="N14" s="281">
        <v>1</v>
      </c>
      <c r="O14" s="282" t="s">
        <v>366</v>
      </c>
      <c r="P14" s="282" t="s">
        <v>367</v>
      </c>
      <c r="Q14" s="282" t="s">
        <v>368</v>
      </c>
      <c r="R14" s="282" t="s">
        <v>369</v>
      </c>
      <c r="S14" s="283" t="s">
        <v>364</v>
      </c>
      <c r="T14" s="268"/>
      <c r="U14" s="279" t="s">
        <v>388</v>
      </c>
      <c r="V14" s="277" t="s">
        <v>295</v>
      </c>
      <c r="W14" s="280" t="s">
        <v>395</v>
      </c>
      <c r="X14" s="278">
        <v>0.23399555209385331</v>
      </c>
      <c r="Y14" s="282" t="s">
        <v>400</v>
      </c>
      <c r="Z14" s="278">
        <v>0.18963687697916273</v>
      </c>
      <c r="AA14" s="282" t="s">
        <v>410</v>
      </c>
      <c r="AB14" s="278">
        <v>0.26789985988840931</v>
      </c>
      <c r="AC14" s="282" t="s">
        <v>415</v>
      </c>
      <c r="AD14" s="278">
        <v>0.24178820993079572</v>
      </c>
      <c r="AE14" s="278">
        <v>0.28421052631578952</v>
      </c>
      <c r="AF14" s="278">
        <v>2.9942664786183543E-2</v>
      </c>
      <c r="AG14" s="281">
        <v>1</v>
      </c>
      <c r="AH14" s="282" t="s">
        <v>426</v>
      </c>
      <c r="AI14" s="278">
        <v>0.20850902114072797</v>
      </c>
      <c r="AJ14" s="282" t="s">
        <v>311</v>
      </c>
      <c r="AK14" s="278">
        <v>0.14975189244419521</v>
      </c>
      <c r="AL14" s="283" t="s">
        <v>427</v>
      </c>
      <c r="AM14" s="268"/>
      <c r="AP14" s="553"/>
      <c r="AQ14" s="299" t="s">
        <v>289</v>
      </c>
      <c r="AR14" s="550"/>
      <c r="AS14" s="300" t="s">
        <v>476</v>
      </c>
      <c r="AT14" s="301" t="s">
        <v>437</v>
      </c>
      <c r="AU14" s="303"/>
      <c r="AV14" s="547"/>
      <c r="AW14" s="253" t="s">
        <v>387</v>
      </c>
      <c r="AX14" s="550"/>
      <c r="AY14" s="300" t="s">
        <v>477</v>
      </c>
      <c r="AZ14" s="302" t="s">
        <v>437</v>
      </c>
      <c r="BB14" s="308" t="s">
        <v>290</v>
      </c>
      <c r="BD14" s="309">
        <v>0</v>
      </c>
    </row>
    <row r="15" spans="2:56" ht="24.95" customHeight="1" x14ac:dyDescent="0.25">
      <c r="B15" s="279" t="s">
        <v>291</v>
      </c>
      <c r="C15" s="277" t="s">
        <v>295</v>
      </c>
      <c r="D15" s="280" t="s">
        <v>306</v>
      </c>
      <c r="E15" s="278">
        <v>1.1339501179510877E-2</v>
      </c>
      <c r="F15" s="278">
        <v>0.198298067714925</v>
      </c>
      <c r="G15" s="282" t="s">
        <v>322</v>
      </c>
      <c r="H15" s="282" t="s">
        <v>331</v>
      </c>
      <c r="I15" s="282" t="s">
        <v>338</v>
      </c>
      <c r="J15" s="282" t="s">
        <v>346</v>
      </c>
      <c r="K15" s="282" t="s">
        <v>353</v>
      </c>
      <c r="L15" s="282" t="s">
        <v>338</v>
      </c>
      <c r="M15" s="282" t="s">
        <v>361</v>
      </c>
      <c r="N15" s="282" t="s">
        <v>366</v>
      </c>
      <c r="O15" s="281">
        <v>1</v>
      </c>
      <c r="P15" s="282" t="s">
        <v>370</v>
      </c>
      <c r="Q15" s="282" t="s">
        <v>371</v>
      </c>
      <c r="R15" s="282" t="s">
        <v>337</v>
      </c>
      <c r="S15" s="283" t="s">
        <v>372</v>
      </c>
      <c r="T15" s="268"/>
      <c r="U15" s="279" t="s">
        <v>389</v>
      </c>
      <c r="V15" s="277" t="s">
        <v>295</v>
      </c>
      <c r="W15" s="284">
        <v>0.1334504659984744</v>
      </c>
      <c r="X15" s="282" t="s">
        <v>311</v>
      </c>
      <c r="Y15" s="278">
        <v>-2.9565619799454101E-2</v>
      </c>
      <c r="Z15" s="278">
        <v>0.17083713213260787</v>
      </c>
      <c r="AA15" s="278">
        <v>9.7159653169631738E-2</v>
      </c>
      <c r="AB15" s="278">
        <v>0.13101394402234398</v>
      </c>
      <c r="AC15" s="282" t="s">
        <v>416</v>
      </c>
      <c r="AD15" s="278">
        <v>0.19707380595079371</v>
      </c>
      <c r="AE15" s="282" t="s">
        <v>422</v>
      </c>
      <c r="AF15" s="282" t="s">
        <v>404</v>
      </c>
      <c r="AG15" s="282" t="s">
        <v>426</v>
      </c>
      <c r="AH15" s="281">
        <v>1</v>
      </c>
      <c r="AI15" s="282" t="s">
        <v>428</v>
      </c>
      <c r="AJ15" s="282" t="s">
        <v>429</v>
      </c>
      <c r="AK15" s="282" t="s">
        <v>430</v>
      </c>
      <c r="AL15" s="283" t="s">
        <v>431</v>
      </c>
      <c r="AM15" s="268"/>
      <c r="AP15" s="553"/>
      <c r="AQ15" s="299" t="s">
        <v>290</v>
      </c>
      <c r="AR15" s="550"/>
      <c r="AS15" s="300" t="s">
        <v>478</v>
      </c>
      <c r="AT15" s="301" t="s">
        <v>437</v>
      </c>
      <c r="AU15" s="303"/>
      <c r="AV15" s="547"/>
      <c r="AW15" s="253" t="s">
        <v>388</v>
      </c>
      <c r="AX15" s="550"/>
      <c r="AY15" s="300" t="s">
        <v>479</v>
      </c>
      <c r="AZ15" s="302" t="s">
        <v>437</v>
      </c>
      <c r="BB15" s="11" t="s">
        <v>291</v>
      </c>
      <c r="BD15" s="309">
        <v>0</v>
      </c>
    </row>
    <row r="16" spans="2:56" ht="24.95" customHeight="1" x14ac:dyDescent="0.25">
      <c r="B16" s="279" t="s">
        <v>292</v>
      </c>
      <c r="C16" s="277" t="s">
        <v>295</v>
      </c>
      <c r="D16" s="280" t="s">
        <v>307</v>
      </c>
      <c r="E16" s="278">
        <v>0.13971980637539169</v>
      </c>
      <c r="F16" s="282" t="s">
        <v>313</v>
      </c>
      <c r="G16" s="282" t="s">
        <v>323</v>
      </c>
      <c r="H16" s="282" t="s">
        <v>332</v>
      </c>
      <c r="I16" s="282" t="s">
        <v>339</v>
      </c>
      <c r="J16" s="282" t="s">
        <v>347</v>
      </c>
      <c r="K16" s="282" t="s">
        <v>354</v>
      </c>
      <c r="L16" s="282" t="s">
        <v>357</v>
      </c>
      <c r="M16" s="282" t="s">
        <v>362</v>
      </c>
      <c r="N16" s="282" t="s">
        <v>367</v>
      </c>
      <c r="O16" s="282" t="s">
        <v>370</v>
      </c>
      <c r="P16" s="281">
        <v>1</v>
      </c>
      <c r="Q16" s="282" t="s">
        <v>315</v>
      </c>
      <c r="R16" s="282" t="s">
        <v>373</v>
      </c>
      <c r="S16" s="283" t="s">
        <v>374</v>
      </c>
      <c r="T16" s="268"/>
      <c r="U16" s="279" t="s">
        <v>390</v>
      </c>
      <c r="V16" s="277" t="s">
        <v>295</v>
      </c>
      <c r="W16" s="284">
        <v>0.15074274274830018</v>
      </c>
      <c r="X16" s="278">
        <v>0.1029265065485893</v>
      </c>
      <c r="Y16" s="278">
        <v>0.1401999274465561</v>
      </c>
      <c r="Z16" s="278">
        <v>0.13984012050514472</v>
      </c>
      <c r="AA16" s="278">
        <v>0.10525303838577794</v>
      </c>
      <c r="AB16" s="278">
        <v>0.23297514441197759</v>
      </c>
      <c r="AC16" s="282" t="s">
        <v>371</v>
      </c>
      <c r="AD16" s="278">
        <v>0.11681529713960277</v>
      </c>
      <c r="AE16" s="278">
        <v>0.14748199056295402</v>
      </c>
      <c r="AF16" s="278">
        <v>0.21699329043901752</v>
      </c>
      <c r="AG16" s="278">
        <v>0.20850902114072797</v>
      </c>
      <c r="AH16" s="282" t="s">
        <v>428</v>
      </c>
      <c r="AI16" s="281">
        <v>1</v>
      </c>
      <c r="AJ16" s="278">
        <v>0.23861922972373001</v>
      </c>
      <c r="AK16" s="282" t="s">
        <v>432</v>
      </c>
      <c r="AL16" s="283" t="s">
        <v>433</v>
      </c>
      <c r="AM16" s="268"/>
      <c r="AP16" s="553"/>
      <c r="AQ16" s="299" t="s">
        <v>291</v>
      </c>
      <c r="AR16" s="550"/>
      <c r="AS16" s="300" t="s">
        <v>480</v>
      </c>
      <c r="AT16" s="301" t="s">
        <v>437</v>
      </c>
      <c r="AU16" s="303"/>
      <c r="AV16" s="547"/>
      <c r="AW16" s="253" t="s">
        <v>389</v>
      </c>
      <c r="AX16" s="550"/>
      <c r="AY16" s="300" t="s">
        <v>481</v>
      </c>
      <c r="AZ16" s="302" t="s">
        <v>437</v>
      </c>
      <c r="BB16" s="308" t="s">
        <v>292</v>
      </c>
      <c r="BD16" s="309">
        <v>0</v>
      </c>
    </row>
    <row r="17" spans="2:56" ht="24.95" customHeight="1" x14ac:dyDescent="0.25">
      <c r="B17" s="279" t="s">
        <v>293</v>
      </c>
      <c r="C17" s="277" t="s">
        <v>295</v>
      </c>
      <c r="D17" s="280" t="s">
        <v>308</v>
      </c>
      <c r="E17" s="278">
        <v>0.15639363041982887</v>
      </c>
      <c r="F17" s="278">
        <v>0.2022178457281299</v>
      </c>
      <c r="G17" s="282" t="s">
        <v>324</v>
      </c>
      <c r="H17" s="282" t="s">
        <v>333</v>
      </c>
      <c r="I17" s="282" t="s">
        <v>340</v>
      </c>
      <c r="J17" s="282" t="s">
        <v>348</v>
      </c>
      <c r="K17" s="282" t="s">
        <v>338</v>
      </c>
      <c r="L17" s="282" t="s">
        <v>358</v>
      </c>
      <c r="M17" s="282" t="s">
        <v>363</v>
      </c>
      <c r="N17" s="282" t="s">
        <v>368</v>
      </c>
      <c r="O17" s="282" t="s">
        <v>371</v>
      </c>
      <c r="P17" s="282" t="s">
        <v>315</v>
      </c>
      <c r="Q17" s="281">
        <v>1</v>
      </c>
      <c r="R17" s="282" t="s">
        <v>375</v>
      </c>
      <c r="S17" s="283" t="s">
        <v>376</v>
      </c>
      <c r="T17" s="268"/>
      <c r="U17" s="279" t="s">
        <v>391</v>
      </c>
      <c r="V17" s="277" t="s">
        <v>295</v>
      </c>
      <c r="W17" s="284">
        <v>0.10646688231114959</v>
      </c>
      <c r="X17" s="278">
        <v>0.20157357717247806</v>
      </c>
      <c r="Y17" s="278">
        <v>0.21086633159507248</v>
      </c>
      <c r="Z17" s="282" t="s">
        <v>406</v>
      </c>
      <c r="AA17" s="282" t="s">
        <v>411</v>
      </c>
      <c r="AB17" s="278">
        <v>0.2447265965890105</v>
      </c>
      <c r="AC17" s="282" t="s">
        <v>417</v>
      </c>
      <c r="AD17" s="278">
        <v>6.8692745504430427E-2</v>
      </c>
      <c r="AE17" s="278">
        <v>0.25787806901950799</v>
      </c>
      <c r="AF17" s="278">
        <v>0.24451595825138261</v>
      </c>
      <c r="AG17" s="282" t="s">
        <v>311</v>
      </c>
      <c r="AH17" s="282" t="s">
        <v>429</v>
      </c>
      <c r="AI17" s="278">
        <v>0.23861922972373001</v>
      </c>
      <c r="AJ17" s="281">
        <v>1</v>
      </c>
      <c r="AK17" s="282" t="s">
        <v>305</v>
      </c>
      <c r="AL17" s="283" t="s">
        <v>434</v>
      </c>
      <c r="AM17" s="268"/>
      <c r="AP17" s="553"/>
      <c r="AQ17" s="299" t="s">
        <v>292</v>
      </c>
      <c r="AR17" s="550"/>
      <c r="AS17" s="300" t="s">
        <v>482</v>
      </c>
      <c r="AT17" s="301" t="s">
        <v>437</v>
      </c>
      <c r="AU17" s="303"/>
      <c r="AV17" s="547"/>
      <c r="AW17" s="253" t="s">
        <v>390</v>
      </c>
      <c r="AX17" s="550"/>
      <c r="AY17" s="300" t="s">
        <v>483</v>
      </c>
      <c r="AZ17" s="302" t="s">
        <v>437</v>
      </c>
      <c r="BB17" s="308" t="s">
        <v>293</v>
      </c>
      <c r="BD17" s="309">
        <v>0</v>
      </c>
    </row>
    <row r="18" spans="2:56" ht="24.95" customHeight="1" x14ac:dyDescent="0.25">
      <c r="B18" s="279" t="s">
        <v>294</v>
      </c>
      <c r="C18" s="277" t="s">
        <v>295</v>
      </c>
      <c r="D18" s="280" t="s">
        <v>309</v>
      </c>
      <c r="E18" s="278">
        <v>0.25648555388851935</v>
      </c>
      <c r="F18" s="278">
        <v>0.14917709930763678</v>
      </c>
      <c r="G18" s="282" t="s">
        <v>325</v>
      </c>
      <c r="H18" s="282" t="s">
        <v>334</v>
      </c>
      <c r="I18" s="282" t="s">
        <v>340</v>
      </c>
      <c r="J18" s="282" t="s">
        <v>348</v>
      </c>
      <c r="K18" s="282" t="s">
        <v>304</v>
      </c>
      <c r="L18" s="282" t="s">
        <v>358</v>
      </c>
      <c r="M18" s="282" t="s">
        <v>364</v>
      </c>
      <c r="N18" s="282" t="s">
        <v>369</v>
      </c>
      <c r="O18" s="282" t="s">
        <v>337</v>
      </c>
      <c r="P18" s="282" t="s">
        <v>373</v>
      </c>
      <c r="Q18" s="282" t="s">
        <v>375</v>
      </c>
      <c r="R18" s="281">
        <v>1</v>
      </c>
      <c r="S18" s="283" t="s">
        <v>377</v>
      </c>
      <c r="T18" s="268"/>
      <c r="U18" s="279" t="s">
        <v>392</v>
      </c>
      <c r="V18" s="277" t="s">
        <v>295</v>
      </c>
      <c r="W18" s="284">
        <v>-3.1391952611989696E-2</v>
      </c>
      <c r="X18" s="282" t="s">
        <v>398</v>
      </c>
      <c r="Y18" s="278">
        <v>0.147441956154897</v>
      </c>
      <c r="Z18" s="278">
        <v>0.27722326890435806</v>
      </c>
      <c r="AA18" s="278">
        <v>2.5061860794732015E-2</v>
      </c>
      <c r="AB18" s="282" t="s">
        <v>413</v>
      </c>
      <c r="AC18" s="282" t="s">
        <v>418</v>
      </c>
      <c r="AD18" s="278">
        <v>-7.7589090016780785E-2</v>
      </c>
      <c r="AE18" s="282" t="s">
        <v>423</v>
      </c>
      <c r="AF18" s="282" t="s">
        <v>424</v>
      </c>
      <c r="AG18" s="278">
        <v>0.14975189244419521</v>
      </c>
      <c r="AH18" s="282" t="s">
        <v>430</v>
      </c>
      <c r="AI18" s="282" t="s">
        <v>432</v>
      </c>
      <c r="AJ18" s="282" t="s">
        <v>305</v>
      </c>
      <c r="AK18" s="281">
        <v>1</v>
      </c>
      <c r="AL18" s="283" t="s">
        <v>435</v>
      </c>
      <c r="AM18" s="268"/>
      <c r="AP18" s="553"/>
      <c r="AQ18" s="299" t="s">
        <v>293</v>
      </c>
      <c r="AR18" s="550"/>
      <c r="AS18" s="300" t="s">
        <v>484</v>
      </c>
      <c r="AT18" s="301" t="s">
        <v>437</v>
      </c>
      <c r="AU18" s="303"/>
      <c r="AV18" s="547"/>
      <c r="AW18" s="253" t="s">
        <v>391</v>
      </c>
      <c r="AX18" s="550"/>
      <c r="AY18" s="300" t="s">
        <v>485</v>
      </c>
      <c r="AZ18" s="302" t="s">
        <v>437</v>
      </c>
      <c r="BB18" s="11" t="s">
        <v>294</v>
      </c>
      <c r="BD18" s="309">
        <v>0</v>
      </c>
    </row>
    <row r="19" spans="2:56" ht="24.95" customHeight="1" x14ac:dyDescent="0.25">
      <c r="B19" s="279" t="s">
        <v>48</v>
      </c>
      <c r="C19" s="277" t="s">
        <v>295</v>
      </c>
      <c r="D19" s="280" t="s">
        <v>310</v>
      </c>
      <c r="E19" s="282" t="s">
        <v>312</v>
      </c>
      <c r="F19" s="282" t="s">
        <v>314</v>
      </c>
      <c r="G19" s="282" t="s">
        <v>326</v>
      </c>
      <c r="H19" s="282" t="s">
        <v>335</v>
      </c>
      <c r="I19" s="282" t="s">
        <v>341</v>
      </c>
      <c r="J19" s="282" t="s">
        <v>349</v>
      </c>
      <c r="K19" s="282" t="s">
        <v>355</v>
      </c>
      <c r="L19" s="282" t="s">
        <v>359</v>
      </c>
      <c r="M19" s="282" t="s">
        <v>365</v>
      </c>
      <c r="N19" s="282" t="s">
        <v>364</v>
      </c>
      <c r="O19" s="282" t="s">
        <v>372</v>
      </c>
      <c r="P19" s="282" t="s">
        <v>374</v>
      </c>
      <c r="Q19" s="282" t="s">
        <v>376</v>
      </c>
      <c r="R19" s="282" t="s">
        <v>377</v>
      </c>
      <c r="S19" s="285">
        <v>1</v>
      </c>
      <c r="T19" s="268"/>
      <c r="U19" s="541" t="s">
        <v>393</v>
      </c>
      <c r="V19" s="277" t="s">
        <v>295</v>
      </c>
      <c r="W19" s="280" t="s">
        <v>396</v>
      </c>
      <c r="X19" s="282" t="s">
        <v>399</v>
      </c>
      <c r="Y19" s="282" t="s">
        <v>401</v>
      </c>
      <c r="Z19" s="282" t="s">
        <v>407</v>
      </c>
      <c r="AA19" s="282" t="s">
        <v>412</v>
      </c>
      <c r="AB19" s="282" t="s">
        <v>414</v>
      </c>
      <c r="AC19" s="282" t="s">
        <v>419</v>
      </c>
      <c r="AD19" s="282" t="s">
        <v>420</v>
      </c>
      <c r="AE19" s="282" t="s">
        <v>320</v>
      </c>
      <c r="AF19" s="282" t="s">
        <v>425</v>
      </c>
      <c r="AG19" s="282" t="s">
        <v>427</v>
      </c>
      <c r="AH19" s="282" t="s">
        <v>431</v>
      </c>
      <c r="AI19" s="282" t="s">
        <v>433</v>
      </c>
      <c r="AJ19" s="282" t="s">
        <v>434</v>
      </c>
      <c r="AK19" s="282" t="s">
        <v>435</v>
      </c>
      <c r="AL19" s="285">
        <v>1</v>
      </c>
      <c r="AM19" s="268"/>
      <c r="AP19" s="554"/>
      <c r="AQ19" s="299" t="s">
        <v>294</v>
      </c>
      <c r="AR19" s="551"/>
      <c r="AS19" s="300" t="s">
        <v>486</v>
      </c>
      <c r="AT19" s="301" t="s">
        <v>437</v>
      </c>
      <c r="AU19" s="303"/>
      <c r="AV19" s="548"/>
      <c r="AW19" s="253" t="s">
        <v>392</v>
      </c>
      <c r="AX19" s="551"/>
      <c r="AY19" s="300" t="s">
        <v>487</v>
      </c>
      <c r="AZ19" s="302" t="s">
        <v>437</v>
      </c>
      <c r="BB19" s="308" t="s">
        <v>491</v>
      </c>
      <c r="BD19" s="309">
        <v>0</v>
      </c>
    </row>
    <row r="20" spans="2:56" ht="42" customHeight="1" x14ac:dyDescent="0.25">
      <c r="B20" s="277"/>
      <c r="C20" s="277" t="s">
        <v>140</v>
      </c>
      <c r="D20" s="284">
        <v>1.7502341812776553E-6</v>
      </c>
      <c r="E20" s="278">
        <v>7.4958411202271733E-3</v>
      </c>
      <c r="F20" s="278">
        <v>1.8934391954564325E-2</v>
      </c>
      <c r="G20" s="278">
        <v>9.3283629630389919E-9</v>
      </c>
      <c r="H20" s="278">
        <v>1.8265362863079343E-9</v>
      </c>
      <c r="I20" s="278">
        <v>8.2136737907175081E-8</v>
      </c>
      <c r="J20" s="278">
        <v>1.1890575107965634E-7</v>
      </c>
      <c r="K20" s="278">
        <v>1.1293421097248424E-5</v>
      </c>
      <c r="L20" s="278">
        <v>2.2193143289768805E-8</v>
      </c>
      <c r="M20" s="278">
        <v>4.5020610971116807E-13</v>
      </c>
      <c r="N20" s="278">
        <v>3.1014358709450137E-9</v>
      </c>
      <c r="O20" s="278">
        <v>1.8226852521157605E-10</v>
      </c>
      <c r="P20" s="278">
        <v>4.0301188803814602E-11</v>
      </c>
      <c r="Q20" s="278">
        <v>3.3630586034263262E-11</v>
      </c>
      <c r="R20" s="278">
        <v>1.2215056889858572E-14</v>
      </c>
      <c r="S20" s="286"/>
      <c r="T20" s="268"/>
      <c r="U20" s="542"/>
      <c r="V20" s="277" t="s">
        <v>140</v>
      </c>
      <c r="W20" s="284">
        <v>1.6572545131021516E-3</v>
      </c>
      <c r="X20" s="278">
        <v>7.7050367461279208E-5</v>
      </c>
      <c r="Y20" s="278">
        <v>4.8692682468900662E-2</v>
      </c>
      <c r="Z20" s="278">
        <v>1.491640644623586E-5</v>
      </c>
      <c r="AA20" s="278">
        <v>8.0112588594558824E-4</v>
      </c>
      <c r="AB20" s="278">
        <v>4.6372683152031236E-7</v>
      </c>
      <c r="AC20" s="278">
        <v>3.9392210830205004E-7</v>
      </c>
      <c r="AD20" s="278">
        <v>1.2358337549199542E-2</v>
      </c>
      <c r="AE20" s="278">
        <v>2.8306110267281481E-5</v>
      </c>
      <c r="AF20" s="278">
        <v>2.0341730438397217E-5</v>
      </c>
      <c r="AG20" s="278">
        <v>6.0658414125629176E-5</v>
      </c>
      <c r="AH20" s="278">
        <v>1.0326772346196559E-5</v>
      </c>
      <c r="AI20" s="278">
        <v>4.4706481305068825E-4</v>
      </c>
      <c r="AJ20" s="278">
        <v>1.8238226458184962E-5</v>
      </c>
      <c r="AK20" s="278">
        <v>2.77821116122809E-6</v>
      </c>
      <c r="AL20" s="286"/>
      <c r="AM20" s="268"/>
      <c r="BB20" s="308" t="s">
        <v>438</v>
      </c>
      <c r="BD20" s="309">
        <v>0</v>
      </c>
    </row>
    <row r="21" spans="2:56" ht="15.75" x14ac:dyDescent="0.25">
      <c r="B21" s="287"/>
      <c r="C21" s="287" t="s">
        <v>191</v>
      </c>
      <c r="D21" s="288">
        <v>48</v>
      </c>
      <c r="E21" s="289">
        <v>48</v>
      </c>
      <c r="F21" s="289">
        <v>48</v>
      </c>
      <c r="G21" s="289">
        <v>48</v>
      </c>
      <c r="H21" s="289">
        <v>48</v>
      </c>
      <c r="I21" s="289">
        <v>48</v>
      </c>
      <c r="J21" s="289">
        <v>48</v>
      </c>
      <c r="K21" s="289">
        <v>48</v>
      </c>
      <c r="L21" s="289">
        <v>48</v>
      </c>
      <c r="M21" s="289">
        <v>48</v>
      </c>
      <c r="N21" s="289">
        <v>48</v>
      </c>
      <c r="O21" s="289">
        <v>48</v>
      </c>
      <c r="P21" s="289">
        <v>48</v>
      </c>
      <c r="Q21" s="289">
        <v>48</v>
      </c>
      <c r="R21" s="289">
        <v>48</v>
      </c>
      <c r="S21" s="290">
        <v>48</v>
      </c>
      <c r="T21" s="268"/>
      <c r="U21" s="543"/>
      <c r="V21" s="287" t="s">
        <v>191</v>
      </c>
      <c r="W21" s="288">
        <v>48</v>
      </c>
      <c r="X21" s="289">
        <v>48</v>
      </c>
      <c r="Y21" s="289">
        <v>48</v>
      </c>
      <c r="Z21" s="289">
        <v>48</v>
      </c>
      <c r="AA21" s="289">
        <v>48</v>
      </c>
      <c r="AB21" s="289">
        <v>48</v>
      </c>
      <c r="AC21" s="289">
        <v>48</v>
      </c>
      <c r="AD21" s="289">
        <v>48</v>
      </c>
      <c r="AE21" s="289">
        <v>48</v>
      </c>
      <c r="AF21" s="289">
        <v>48</v>
      </c>
      <c r="AG21" s="289">
        <v>48</v>
      </c>
      <c r="AH21" s="289">
        <v>48</v>
      </c>
      <c r="AI21" s="289">
        <v>48</v>
      </c>
      <c r="AJ21" s="289">
        <v>48</v>
      </c>
      <c r="AK21" s="289">
        <v>48</v>
      </c>
      <c r="AL21" s="290">
        <v>48</v>
      </c>
      <c r="AM21" s="268"/>
      <c r="BB21" s="308" t="s">
        <v>440</v>
      </c>
      <c r="BD21" s="309">
        <v>0</v>
      </c>
    </row>
    <row r="22" spans="2:56" ht="84" customHeight="1" x14ac:dyDescent="0.25">
      <c r="B22" s="540" t="s">
        <v>296</v>
      </c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268"/>
      <c r="U22" s="539" t="s">
        <v>296</v>
      </c>
      <c r="V22" s="539"/>
      <c r="W22" s="539"/>
      <c r="X22" s="539"/>
      <c r="Y22" s="539"/>
      <c r="Z22" s="539"/>
      <c r="AA22" s="539"/>
      <c r="AB22" s="539"/>
      <c r="AC22" s="539"/>
      <c r="AD22" s="539"/>
      <c r="AE22" s="539"/>
      <c r="AF22" s="539"/>
      <c r="AG22" s="539"/>
      <c r="AH22" s="539"/>
      <c r="AI22" s="539"/>
      <c r="AJ22" s="539"/>
      <c r="AK22" s="539"/>
      <c r="AL22" s="539"/>
      <c r="AM22" s="268"/>
      <c r="BB22" s="308" t="s">
        <v>442</v>
      </c>
      <c r="BD22" s="309">
        <v>0</v>
      </c>
    </row>
    <row r="23" spans="2:56" ht="84" customHeight="1" x14ac:dyDescent="0.25">
      <c r="B23" s="539" t="s">
        <v>297</v>
      </c>
      <c r="C23" s="539"/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268"/>
      <c r="U23" s="539" t="s">
        <v>297</v>
      </c>
      <c r="V23" s="539"/>
      <c r="W23" s="539"/>
      <c r="X23" s="539"/>
      <c r="Y23" s="539"/>
      <c r="Z23" s="539"/>
      <c r="AA23" s="539"/>
      <c r="AB23" s="539"/>
      <c r="AC23" s="539"/>
      <c r="AD23" s="539"/>
      <c r="AE23" s="539"/>
      <c r="AF23" s="539"/>
      <c r="AG23" s="539"/>
      <c r="AH23" s="539"/>
      <c r="AI23" s="539"/>
      <c r="AJ23" s="539"/>
      <c r="AK23" s="539"/>
      <c r="AL23" s="539"/>
      <c r="AM23" s="268"/>
      <c r="BB23" s="308" t="s">
        <v>444</v>
      </c>
      <c r="BD23" s="309">
        <v>0</v>
      </c>
    </row>
    <row r="24" spans="2:56" ht="15.75" x14ac:dyDescent="0.25">
      <c r="BB24" s="308" t="s">
        <v>446</v>
      </c>
      <c r="BD24" s="309">
        <v>0</v>
      </c>
    </row>
    <row r="25" spans="2:56" ht="15.75" x14ac:dyDescent="0.25">
      <c r="BB25" s="308" t="s">
        <v>448</v>
      </c>
      <c r="BD25" s="309">
        <v>0</v>
      </c>
    </row>
    <row r="26" spans="2:56" ht="15.75" x14ac:dyDescent="0.25">
      <c r="BB26" s="308" t="s">
        <v>450</v>
      </c>
      <c r="BD26" s="309">
        <v>0</v>
      </c>
    </row>
    <row r="27" spans="2:56" ht="15.75" x14ac:dyDescent="0.25">
      <c r="BB27" s="308" t="s">
        <v>452</v>
      </c>
      <c r="BD27" s="309">
        <v>0</v>
      </c>
    </row>
    <row r="28" spans="2:56" ht="15.75" x14ac:dyDescent="0.25">
      <c r="BB28" s="308" t="s">
        <v>454</v>
      </c>
      <c r="BD28" s="309">
        <v>0</v>
      </c>
    </row>
    <row r="29" spans="2:56" ht="15.75" x14ac:dyDescent="0.25">
      <c r="BB29" s="308" t="s">
        <v>387</v>
      </c>
      <c r="BD29" s="309">
        <v>0</v>
      </c>
    </row>
    <row r="30" spans="2:56" ht="15.75" x14ac:dyDescent="0.25">
      <c r="BB30" s="308" t="s">
        <v>388</v>
      </c>
      <c r="BD30" s="309">
        <v>0</v>
      </c>
    </row>
    <row r="31" spans="2:56" ht="15.75" x14ac:dyDescent="0.25">
      <c r="BB31" s="308" t="s">
        <v>389</v>
      </c>
      <c r="BD31" s="309">
        <v>0</v>
      </c>
    </row>
    <row r="32" spans="2:56" ht="15.75" x14ac:dyDescent="0.25">
      <c r="BB32" s="308" t="s">
        <v>390</v>
      </c>
      <c r="BD32" s="309">
        <v>0</v>
      </c>
    </row>
    <row r="33" spans="54:56" ht="15.75" x14ac:dyDescent="0.25">
      <c r="BB33" s="308" t="s">
        <v>391</v>
      </c>
      <c r="BD33" s="309">
        <v>0</v>
      </c>
    </row>
    <row r="34" spans="54:56" ht="15.75" x14ac:dyDescent="0.25">
      <c r="BB34" s="308" t="s">
        <v>392</v>
      </c>
      <c r="BD34" s="309">
        <v>0</v>
      </c>
    </row>
    <row r="35" spans="54:56" ht="15.75" x14ac:dyDescent="0.25">
      <c r="BB35" s="308" t="s">
        <v>492</v>
      </c>
      <c r="BD35" s="309">
        <v>0</v>
      </c>
    </row>
  </sheetData>
  <mergeCells count="12">
    <mergeCell ref="AV5:AV19"/>
    <mergeCell ref="AX5:AX19"/>
    <mergeCell ref="AP5:AP19"/>
    <mergeCell ref="AR5:AR19"/>
    <mergeCell ref="U22:AL22"/>
    <mergeCell ref="U23:AL23"/>
    <mergeCell ref="B22:S22"/>
    <mergeCell ref="B23:S23"/>
    <mergeCell ref="U19:U21"/>
    <mergeCell ref="U2:AL2"/>
    <mergeCell ref="U3:V3"/>
    <mergeCell ref="B2:S2"/>
  </mergeCells>
  <phoneticPr fontId="13" type="noConversion"/>
  <pageMargins left="0.7" right="0.7" top="0.75" bottom="0.75" header="0.3" footer="0.3"/>
  <pageSetup paperSize="2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4EC6-21D2-4127-A015-153483167E7F}">
  <dimension ref="B2:O24"/>
  <sheetViews>
    <sheetView workbookViewId="0">
      <selection activeCell="R3" sqref="R3"/>
    </sheetView>
  </sheetViews>
  <sheetFormatPr defaultRowHeight="15" x14ac:dyDescent="0.25"/>
  <sheetData>
    <row r="2" spans="2:15" x14ac:dyDescent="0.25">
      <c r="C2" s="557" t="s">
        <v>501</v>
      </c>
      <c r="D2" s="557"/>
      <c r="L2" s="557" t="s">
        <v>502</v>
      </c>
      <c r="M2" s="557"/>
    </row>
    <row r="3" spans="2:15" ht="32.25" customHeight="1" x14ac:dyDescent="0.25">
      <c r="C3" s="555" t="s">
        <v>493</v>
      </c>
      <c r="D3" s="555"/>
      <c r="E3" s="310"/>
      <c r="H3" s="310"/>
      <c r="L3" s="555" t="s">
        <v>493</v>
      </c>
      <c r="M3" s="555"/>
    </row>
    <row r="4" spans="2:15" ht="24.75" x14ac:dyDescent="0.25">
      <c r="C4" s="311" t="s">
        <v>494</v>
      </c>
      <c r="D4" s="312" t="s">
        <v>495</v>
      </c>
      <c r="E4" s="310"/>
      <c r="H4" s="310"/>
      <c r="L4" s="311" t="s">
        <v>494</v>
      </c>
      <c r="M4" s="312" t="s">
        <v>495</v>
      </c>
    </row>
    <row r="5" spans="2:15" x14ac:dyDescent="0.25">
      <c r="C5" s="313">
        <v>0.90966386554621859</v>
      </c>
      <c r="D5" s="314">
        <v>15</v>
      </c>
      <c r="E5" s="310"/>
      <c r="H5" s="310"/>
      <c r="L5" s="313">
        <v>0.80695195672923958</v>
      </c>
      <c r="M5" s="314">
        <v>15</v>
      </c>
    </row>
    <row r="8" spans="2:15" x14ac:dyDescent="0.25">
      <c r="B8" s="555" t="s">
        <v>496</v>
      </c>
      <c r="C8" s="555"/>
      <c r="D8" s="555"/>
      <c r="E8" s="555"/>
      <c r="F8" s="555"/>
      <c r="G8" s="310"/>
      <c r="J8" s="555" t="s">
        <v>496</v>
      </c>
      <c r="K8" s="555"/>
      <c r="L8" s="555"/>
      <c r="M8" s="555"/>
      <c r="N8" s="555"/>
      <c r="O8" s="310"/>
    </row>
    <row r="9" spans="2:15" ht="48.75" x14ac:dyDescent="0.25">
      <c r="B9" s="556" t="s">
        <v>53</v>
      </c>
      <c r="C9" s="311" t="s">
        <v>497</v>
      </c>
      <c r="D9" s="315" t="s">
        <v>498</v>
      </c>
      <c r="E9" s="315" t="s">
        <v>499</v>
      </c>
      <c r="F9" s="312" t="s">
        <v>500</v>
      </c>
      <c r="G9" s="310"/>
      <c r="J9" s="556" t="s">
        <v>53</v>
      </c>
      <c r="K9" s="311" t="s">
        <v>497</v>
      </c>
      <c r="L9" s="315" t="s">
        <v>498</v>
      </c>
      <c r="M9" s="315" t="s">
        <v>499</v>
      </c>
      <c r="N9" s="312" t="s">
        <v>500</v>
      </c>
      <c r="O9" s="310"/>
    </row>
    <row r="10" spans="2:15" x14ac:dyDescent="0.25">
      <c r="B10" s="316" t="s">
        <v>436</v>
      </c>
      <c r="C10" s="317">
        <v>62.4375</v>
      </c>
      <c r="D10" s="318">
        <v>32.123670212765951</v>
      </c>
      <c r="E10" s="318">
        <v>0.56427712815553144</v>
      </c>
      <c r="F10" s="319">
        <v>0.90512597611989087</v>
      </c>
      <c r="G10" s="310"/>
      <c r="J10" s="316" t="s">
        <v>438</v>
      </c>
      <c r="K10" s="317">
        <v>63.854166666666664</v>
      </c>
      <c r="L10" s="318">
        <v>16.893173758865249</v>
      </c>
      <c r="M10" s="318">
        <v>0.29998993039116029</v>
      </c>
      <c r="N10" s="319">
        <v>0.80743092545459327</v>
      </c>
      <c r="O10" s="310"/>
    </row>
    <row r="11" spans="2:15" x14ac:dyDescent="0.25">
      <c r="B11" s="320" t="s">
        <v>439</v>
      </c>
      <c r="C11" s="321">
        <v>62.625</v>
      </c>
      <c r="D11" s="322">
        <v>33.345744680851062</v>
      </c>
      <c r="E11" s="322">
        <v>0.27019582747576593</v>
      </c>
      <c r="F11" s="323">
        <v>0.91790699862162617</v>
      </c>
      <c r="G11" s="310"/>
      <c r="J11" s="320" t="s">
        <v>440</v>
      </c>
      <c r="K11" s="321">
        <v>64.020833333333329</v>
      </c>
      <c r="L11" s="322">
        <v>16.574024822695034</v>
      </c>
      <c r="M11" s="322">
        <v>0.42689670719717104</v>
      </c>
      <c r="N11" s="323">
        <v>0.7953291927510322</v>
      </c>
      <c r="O11" s="310"/>
    </row>
    <row r="12" spans="2:15" x14ac:dyDescent="0.25">
      <c r="B12" s="320" t="s">
        <v>441</v>
      </c>
      <c r="C12" s="321">
        <v>62.895833333333336</v>
      </c>
      <c r="D12" s="322">
        <v>33.839982269503537</v>
      </c>
      <c r="E12" s="322">
        <v>0.23016702619324289</v>
      </c>
      <c r="F12" s="323">
        <v>0.91835330225228451</v>
      </c>
      <c r="G12" s="310"/>
      <c r="J12" s="320" t="s">
        <v>442</v>
      </c>
      <c r="K12" s="321">
        <v>63.833333333333336</v>
      </c>
      <c r="L12" s="322">
        <v>18.1418439716312</v>
      </c>
      <c r="M12" s="322">
        <v>0.18175153373668754</v>
      </c>
      <c r="N12" s="323">
        <v>0.81042882059301113</v>
      </c>
      <c r="O12" s="310"/>
    </row>
    <row r="13" spans="2:15" x14ac:dyDescent="0.25">
      <c r="B13" s="320" t="s">
        <v>443</v>
      </c>
      <c r="C13" s="321">
        <v>62.4375</v>
      </c>
      <c r="D13" s="322">
        <v>31.783244680851059</v>
      </c>
      <c r="E13" s="322">
        <v>0.66962929822737216</v>
      </c>
      <c r="F13" s="323">
        <v>0.90184403828184423</v>
      </c>
      <c r="G13" s="310"/>
      <c r="J13" s="320" t="s">
        <v>444</v>
      </c>
      <c r="K13" s="321">
        <v>64.0625</v>
      </c>
      <c r="L13" s="322">
        <v>16.230053191489361</v>
      </c>
      <c r="M13" s="322">
        <v>0.46924880794987878</v>
      </c>
      <c r="N13" s="323">
        <v>0.79194949526780767</v>
      </c>
      <c r="O13" s="310"/>
    </row>
    <row r="14" spans="2:15" x14ac:dyDescent="0.25">
      <c r="B14" s="320" t="s">
        <v>445</v>
      </c>
      <c r="C14" s="321">
        <v>62.520833333333336</v>
      </c>
      <c r="D14" s="322">
        <v>31.31870567375886</v>
      </c>
      <c r="E14" s="322">
        <v>0.69129484529078777</v>
      </c>
      <c r="F14" s="323">
        <v>0.90083232173671623</v>
      </c>
      <c r="G14" s="310"/>
      <c r="J14" s="320" t="s">
        <v>446</v>
      </c>
      <c r="K14" s="321">
        <v>63.854166666666664</v>
      </c>
      <c r="L14" s="322">
        <v>17.233599290780141</v>
      </c>
      <c r="M14" s="322">
        <v>0.36594190662132575</v>
      </c>
      <c r="N14" s="323">
        <v>0.79945867553573535</v>
      </c>
      <c r="O14" s="310"/>
    </row>
    <row r="15" spans="2:15" x14ac:dyDescent="0.25">
      <c r="B15" s="320" t="s">
        <v>447</v>
      </c>
      <c r="C15" s="321">
        <v>62.3125</v>
      </c>
      <c r="D15" s="322">
        <v>32.219414893617021</v>
      </c>
      <c r="E15" s="322">
        <v>0.63485654756460963</v>
      </c>
      <c r="F15" s="323">
        <v>0.90314742557922223</v>
      </c>
      <c r="G15" s="310"/>
      <c r="J15" s="320" t="s">
        <v>448</v>
      </c>
      <c r="K15" s="321">
        <v>63.75</v>
      </c>
      <c r="L15" s="322">
        <v>16.574468085106382</v>
      </c>
      <c r="M15" s="322">
        <v>0.58334930986351585</v>
      </c>
      <c r="N15" s="323">
        <v>0.78568842368585634</v>
      </c>
      <c r="O15" s="310"/>
    </row>
    <row r="16" spans="2:15" x14ac:dyDescent="0.25">
      <c r="B16" s="320" t="s">
        <v>449</v>
      </c>
      <c r="C16" s="321">
        <v>62.395833333333336</v>
      </c>
      <c r="D16" s="322">
        <v>31.81870567375886</v>
      </c>
      <c r="E16" s="322">
        <v>0.62124594932430655</v>
      </c>
      <c r="F16" s="323">
        <v>0.90323935707940284</v>
      </c>
      <c r="G16" s="310"/>
      <c r="J16" s="320" t="s">
        <v>450</v>
      </c>
      <c r="K16" s="321">
        <v>63.791666666666664</v>
      </c>
      <c r="L16" s="322">
        <v>16.679078014184398</v>
      </c>
      <c r="M16" s="322">
        <v>0.59071903376148049</v>
      </c>
      <c r="N16" s="323">
        <v>0.78602677220727624</v>
      </c>
      <c r="O16" s="310"/>
    </row>
    <row r="17" spans="2:15" x14ac:dyDescent="0.25">
      <c r="B17" s="320" t="s">
        <v>451</v>
      </c>
      <c r="C17" s="321">
        <v>62.729166666666664</v>
      </c>
      <c r="D17" s="322">
        <v>31.350620567375884</v>
      </c>
      <c r="E17" s="322">
        <v>0.49458418480916583</v>
      </c>
      <c r="F17" s="323">
        <v>0.90941659751308113</v>
      </c>
      <c r="G17" s="310"/>
      <c r="J17" s="320" t="s">
        <v>452</v>
      </c>
      <c r="K17" s="321">
        <v>64.083333333333329</v>
      </c>
      <c r="L17" s="322">
        <v>17.439716312056738</v>
      </c>
      <c r="M17" s="322">
        <v>0.21260965513118321</v>
      </c>
      <c r="N17" s="323">
        <v>0.81415209434729563</v>
      </c>
      <c r="O17" s="310"/>
    </row>
    <row r="18" spans="2:15" x14ac:dyDescent="0.25">
      <c r="B18" s="320" t="s">
        <v>453</v>
      </c>
      <c r="C18" s="321">
        <v>62.3125</v>
      </c>
      <c r="D18" s="322">
        <v>32.09175531914893</v>
      </c>
      <c r="E18" s="322">
        <v>0.65813218754795522</v>
      </c>
      <c r="F18" s="323">
        <v>0.90245615377177968</v>
      </c>
      <c r="G18" s="310"/>
      <c r="J18" s="320" t="s">
        <v>454</v>
      </c>
      <c r="K18" s="321">
        <v>64.0625</v>
      </c>
      <c r="L18" s="322">
        <v>16.44281914893617</v>
      </c>
      <c r="M18" s="322">
        <v>0.45758699555370752</v>
      </c>
      <c r="N18" s="323">
        <v>0.79284995904486399</v>
      </c>
      <c r="O18" s="310"/>
    </row>
    <row r="19" spans="2:15" x14ac:dyDescent="0.25">
      <c r="B19" s="320" t="s">
        <v>289</v>
      </c>
      <c r="C19" s="321">
        <v>62.458333333333336</v>
      </c>
      <c r="D19" s="322">
        <v>30.721631205673756</v>
      </c>
      <c r="E19" s="322">
        <v>0.79211020685462374</v>
      </c>
      <c r="F19" s="323">
        <v>0.89736338573413654</v>
      </c>
      <c r="G19" s="310"/>
      <c r="J19" s="320" t="s">
        <v>387</v>
      </c>
      <c r="K19" s="321">
        <v>64.0625</v>
      </c>
      <c r="L19" s="322">
        <v>16.272606382978722</v>
      </c>
      <c r="M19" s="322">
        <v>0.46051117760829013</v>
      </c>
      <c r="N19" s="323">
        <v>0.79269470688936261</v>
      </c>
      <c r="O19" s="310"/>
    </row>
    <row r="20" spans="2:15" x14ac:dyDescent="0.25">
      <c r="B20" s="320" t="s">
        <v>290</v>
      </c>
      <c r="C20" s="321">
        <v>62.645833333333336</v>
      </c>
      <c r="D20" s="322">
        <v>31.510195035460988</v>
      </c>
      <c r="E20" s="322">
        <v>0.68496844589985684</v>
      </c>
      <c r="F20" s="323">
        <v>0.90117526627718358</v>
      </c>
      <c r="G20" s="310"/>
      <c r="J20" s="320" t="s">
        <v>388</v>
      </c>
      <c r="K20" s="321">
        <v>63.708333333333336</v>
      </c>
      <c r="L20" s="322">
        <v>17.317375886524818</v>
      </c>
      <c r="M20" s="322">
        <v>0.47443181369917364</v>
      </c>
      <c r="N20" s="323">
        <v>0.79410259035527786</v>
      </c>
      <c r="O20" s="310"/>
    </row>
    <row r="21" spans="2:15" x14ac:dyDescent="0.25">
      <c r="B21" s="320" t="s">
        <v>291</v>
      </c>
      <c r="C21" s="321">
        <v>62.625</v>
      </c>
      <c r="D21" s="322">
        <v>30.664893617021271</v>
      </c>
      <c r="E21" s="322">
        <v>0.71893643702178545</v>
      </c>
      <c r="F21" s="323">
        <v>0.89952187159472508</v>
      </c>
      <c r="G21" s="310"/>
      <c r="J21" s="320" t="s">
        <v>389</v>
      </c>
      <c r="K21" s="321">
        <v>63.958333333333336</v>
      </c>
      <c r="L21" s="322">
        <v>16.76418439716312</v>
      </c>
      <c r="M21" s="322">
        <v>0.5065432231447845</v>
      </c>
      <c r="N21" s="323">
        <v>0.7902371557580441</v>
      </c>
      <c r="O21" s="310"/>
    </row>
    <row r="22" spans="2:15" x14ac:dyDescent="0.25">
      <c r="B22" s="320" t="s">
        <v>292</v>
      </c>
      <c r="C22" s="321">
        <v>62.479166666666664</v>
      </c>
      <c r="D22" s="322">
        <v>31.318705673758863</v>
      </c>
      <c r="E22" s="322">
        <v>0.74606532429945649</v>
      </c>
      <c r="F22" s="323">
        <v>0.89936909032514456</v>
      </c>
      <c r="G22" s="310"/>
      <c r="J22" s="320" t="s">
        <v>390</v>
      </c>
      <c r="K22" s="321">
        <v>63.729166666666664</v>
      </c>
      <c r="L22" s="322">
        <v>17.478280141843971</v>
      </c>
      <c r="M22" s="322">
        <v>0.4076337033541278</v>
      </c>
      <c r="N22" s="323">
        <v>0.79744363571808996</v>
      </c>
      <c r="O22" s="310"/>
    </row>
    <row r="23" spans="2:15" x14ac:dyDescent="0.25">
      <c r="B23" s="320" t="s">
        <v>293</v>
      </c>
      <c r="C23" s="321">
        <v>62.5625</v>
      </c>
      <c r="D23" s="322">
        <v>31.017287234042549</v>
      </c>
      <c r="E23" s="322">
        <v>0.7454995120251019</v>
      </c>
      <c r="F23" s="323">
        <v>0.8989979937889907</v>
      </c>
      <c r="G23" s="310"/>
      <c r="J23" s="320" t="s">
        <v>391</v>
      </c>
      <c r="K23" s="321">
        <v>64.104166666666671</v>
      </c>
      <c r="L23" s="322">
        <v>16.861258865248228</v>
      </c>
      <c r="M23" s="322">
        <v>0.49299352354221881</v>
      </c>
      <c r="N23" s="323">
        <v>0.79129314650753202</v>
      </c>
      <c r="O23" s="310"/>
    </row>
    <row r="24" spans="2:15" x14ac:dyDescent="0.25">
      <c r="B24" s="324" t="s">
        <v>294</v>
      </c>
      <c r="C24" s="325">
        <v>62.5625</v>
      </c>
      <c r="D24" s="326">
        <v>30.549202127659569</v>
      </c>
      <c r="E24" s="326">
        <v>0.82419267464135593</v>
      </c>
      <c r="F24" s="327">
        <v>0.89627176607544867</v>
      </c>
      <c r="G24" s="310"/>
      <c r="J24" s="324" t="s">
        <v>392</v>
      </c>
      <c r="K24" s="325">
        <v>64.125</v>
      </c>
      <c r="L24" s="326">
        <v>16.196808510638295</v>
      </c>
      <c r="M24" s="326">
        <v>0.52141042134868809</v>
      </c>
      <c r="N24" s="327">
        <v>0.78773946360153246</v>
      </c>
      <c r="O24" s="310"/>
    </row>
  </sheetData>
  <mergeCells count="8">
    <mergeCell ref="C3:D3"/>
    <mergeCell ref="L3:M3"/>
    <mergeCell ref="B8:F8"/>
    <mergeCell ref="B9"/>
    <mergeCell ref="C2:D2"/>
    <mergeCell ref="L2:M2"/>
    <mergeCell ref="J8:N8"/>
    <mergeCell ref="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EE851-6F42-49F5-A9B0-8307BC5732FD}">
  <dimension ref="B2:AO24"/>
  <sheetViews>
    <sheetView topLeftCell="C1" zoomScale="98" zoomScaleNormal="98" workbookViewId="0">
      <selection activeCell="T5" sqref="T5:T24"/>
    </sheetView>
  </sheetViews>
  <sheetFormatPr defaultRowHeight="15" x14ac:dyDescent="0.25"/>
  <cols>
    <col min="1" max="1" width="3" style="171" customWidth="1"/>
    <col min="2" max="2" width="4.85546875" style="171" customWidth="1"/>
    <col min="3" max="3" width="13.85546875" style="171" customWidth="1"/>
    <col min="4" max="18" width="3.7109375" style="171" customWidth="1"/>
    <col min="19" max="19" width="6.42578125" style="171" customWidth="1"/>
    <col min="20" max="20" width="6.7109375" style="171" customWidth="1"/>
    <col min="21" max="21" width="9.140625" style="243" customWidth="1"/>
    <col min="22" max="22" width="9.140625" style="171"/>
    <col min="23" max="23" width="5" style="171" customWidth="1"/>
    <col min="24" max="24" width="14" style="171" customWidth="1"/>
    <col min="25" max="39" width="3.7109375" style="171" customWidth="1"/>
    <col min="40" max="40" width="5.28515625" style="171" customWidth="1"/>
    <col min="41" max="41" width="4.85546875" style="171" customWidth="1"/>
    <col min="42" max="16384" width="9.140625" style="171"/>
  </cols>
  <sheetData>
    <row r="2" spans="2:41" s="170" customFormat="1" ht="15.75" x14ac:dyDescent="0.25">
      <c r="B2" s="170" t="s">
        <v>183</v>
      </c>
      <c r="D2" s="170" t="s">
        <v>184</v>
      </c>
      <c r="S2" s="170" t="s">
        <v>198</v>
      </c>
      <c r="U2" s="242"/>
      <c r="W2" s="42" t="s">
        <v>183</v>
      </c>
      <c r="X2" s="42"/>
      <c r="Y2" s="42" t="s">
        <v>185</v>
      </c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 t="s">
        <v>198</v>
      </c>
      <c r="AO2" s="42"/>
    </row>
    <row r="3" spans="2:41" ht="15.75" x14ac:dyDescent="0.25">
      <c r="B3" s="558" t="s">
        <v>0</v>
      </c>
      <c r="C3" s="558" t="s">
        <v>1</v>
      </c>
      <c r="D3" s="225" t="s">
        <v>6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530" t="s">
        <v>4</v>
      </c>
      <c r="T3" s="526" t="s">
        <v>3</v>
      </c>
      <c r="U3" s="560"/>
      <c r="W3" s="558" t="s">
        <v>0</v>
      </c>
      <c r="X3" s="558" t="s">
        <v>1</v>
      </c>
      <c r="Y3" s="225" t="s">
        <v>6</v>
      </c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526" t="s">
        <v>4</v>
      </c>
      <c r="AO3" s="526" t="s">
        <v>3</v>
      </c>
    </row>
    <row r="4" spans="2:41" ht="15.75" x14ac:dyDescent="0.25">
      <c r="B4" s="559"/>
      <c r="C4" s="559"/>
      <c r="D4" s="166">
        <v>1</v>
      </c>
      <c r="E4" s="166">
        <v>2</v>
      </c>
      <c r="F4" s="166">
        <v>3</v>
      </c>
      <c r="G4" s="166">
        <v>4</v>
      </c>
      <c r="H4" s="166">
        <v>5</v>
      </c>
      <c r="I4" s="166">
        <v>6</v>
      </c>
      <c r="J4" s="166">
        <v>7</v>
      </c>
      <c r="K4" s="166">
        <v>8</v>
      </c>
      <c r="L4" s="166">
        <v>9</v>
      </c>
      <c r="M4" s="166">
        <v>10</v>
      </c>
      <c r="N4" s="166">
        <v>11</v>
      </c>
      <c r="O4" s="166">
        <v>12</v>
      </c>
      <c r="P4" s="166">
        <v>13</v>
      </c>
      <c r="Q4" s="166">
        <v>14</v>
      </c>
      <c r="R4" s="166">
        <v>15</v>
      </c>
      <c r="S4" s="530"/>
      <c r="T4" s="526"/>
      <c r="U4" s="560"/>
      <c r="W4" s="559"/>
      <c r="X4" s="559"/>
      <c r="Y4" s="217">
        <v>1</v>
      </c>
      <c r="Z4" s="217">
        <v>2</v>
      </c>
      <c r="AA4" s="217">
        <v>3</v>
      </c>
      <c r="AB4" s="217">
        <v>4</v>
      </c>
      <c r="AC4" s="217">
        <v>5</v>
      </c>
      <c r="AD4" s="217">
        <v>6</v>
      </c>
      <c r="AE4" s="217">
        <v>7</v>
      </c>
      <c r="AF4" s="217">
        <v>8</v>
      </c>
      <c r="AG4" s="217">
        <v>9</v>
      </c>
      <c r="AH4" s="217">
        <v>10</v>
      </c>
      <c r="AI4" s="217">
        <v>11</v>
      </c>
      <c r="AJ4" s="217">
        <v>12</v>
      </c>
      <c r="AK4" s="217">
        <v>13</v>
      </c>
      <c r="AL4" s="217">
        <v>14</v>
      </c>
      <c r="AM4" s="217">
        <v>15</v>
      </c>
      <c r="AN4" s="526"/>
      <c r="AO4" s="526"/>
    </row>
    <row r="5" spans="2:41" ht="15.75" x14ac:dyDescent="0.25">
      <c r="B5" s="172">
        <v>1</v>
      </c>
      <c r="C5" s="173" t="s">
        <v>107</v>
      </c>
      <c r="D5" s="172">
        <v>0</v>
      </c>
      <c r="E5" s="172">
        <v>1</v>
      </c>
      <c r="F5" s="172">
        <v>1</v>
      </c>
      <c r="G5" s="172">
        <v>1</v>
      </c>
      <c r="H5" s="172">
        <v>1</v>
      </c>
      <c r="I5" s="172">
        <v>0</v>
      </c>
      <c r="J5" s="172">
        <v>0</v>
      </c>
      <c r="K5" s="172">
        <v>0</v>
      </c>
      <c r="L5" s="172">
        <v>1</v>
      </c>
      <c r="M5" s="172">
        <v>1</v>
      </c>
      <c r="N5" s="172">
        <v>1</v>
      </c>
      <c r="O5" s="172">
        <v>1</v>
      </c>
      <c r="P5" s="172">
        <v>1</v>
      </c>
      <c r="Q5" s="172">
        <v>1</v>
      </c>
      <c r="R5" s="172">
        <v>1</v>
      </c>
      <c r="S5" s="235">
        <f t="shared" ref="S5:S24" si="0">SUM(D5:R5)</f>
        <v>11</v>
      </c>
      <c r="T5" s="248">
        <f>S5*6.7</f>
        <v>73.7</v>
      </c>
      <c r="W5" s="217">
        <v>1</v>
      </c>
      <c r="X5" s="218" t="s">
        <v>107</v>
      </c>
      <c r="Y5" s="217">
        <v>1</v>
      </c>
      <c r="Z5" s="217">
        <v>1</v>
      </c>
      <c r="AA5" s="217">
        <v>1</v>
      </c>
      <c r="AB5" s="217">
        <v>1</v>
      </c>
      <c r="AC5" s="217">
        <v>1</v>
      </c>
      <c r="AD5" s="217">
        <v>1</v>
      </c>
      <c r="AE5" s="217">
        <v>1</v>
      </c>
      <c r="AF5" s="217">
        <v>1</v>
      </c>
      <c r="AG5" s="217">
        <v>1</v>
      </c>
      <c r="AH5" s="217">
        <v>1</v>
      </c>
      <c r="AI5" s="217">
        <v>1</v>
      </c>
      <c r="AJ5" s="217">
        <v>1</v>
      </c>
      <c r="AK5" s="217">
        <v>1</v>
      </c>
      <c r="AL5" s="217">
        <v>1</v>
      </c>
      <c r="AM5" s="217">
        <v>1</v>
      </c>
      <c r="AN5" s="217">
        <f>SUM(Y5:AM5)</f>
        <v>15</v>
      </c>
      <c r="AO5" s="217">
        <v>100</v>
      </c>
    </row>
    <row r="6" spans="2:41" ht="15.75" x14ac:dyDescent="0.25">
      <c r="B6" s="172">
        <v>2</v>
      </c>
      <c r="C6" s="173" t="s">
        <v>108</v>
      </c>
      <c r="D6" s="172">
        <v>0</v>
      </c>
      <c r="E6" s="172">
        <v>0</v>
      </c>
      <c r="F6" s="172">
        <v>1</v>
      </c>
      <c r="G6" s="172">
        <v>1</v>
      </c>
      <c r="H6" s="172">
        <v>0</v>
      </c>
      <c r="I6" s="172">
        <v>1</v>
      </c>
      <c r="J6" s="172">
        <v>1</v>
      </c>
      <c r="K6" s="172">
        <v>0</v>
      </c>
      <c r="L6" s="172">
        <v>1</v>
      </c>
      <c r="M6" s="172">
        <v>0</v>
      </c>
      <c r="N6" s="172">
        <v>1</v>
      </c>
      <c r="O6" s="172">
        <v>1</v>
      </c>
      <c r="P6" s="172">
        <v>1</v>
      </c>
      <c r="Q6" s="172">
        <v>1</v>
      </c>
      <c r="R6" s="172">
        <v>1</v>
      </c>
      <c r="S6" s="235">
        <f t="shared" si="0"/>
        <v>10</v>
      </c>
      <c r="T6" s="248">
        <f t="shared" ref="T6:T24" si="1">S6*6.7</f>
        <v>67</v>
      </c>
      <c r="W6" s="217">
        <v>2</v>
      </c>
      <c r="X6" s="218" t="s">
        <v>108</v>
      </c>
      <c r="Y6" s="217">
        <v>1</v>
      </c>
      <c r="Z6" s="217">
        <v>1</v>
      </c>
      <c r="AA6" s="217">
        <v>1</v>
      </c>
      <c r="AB6" s="217">
        <v>1</v>
      </c>
      <c r="AC6" s="217">
        <v>1</v>
      </c>
      <c r="AD6" s="217">
        <v>1</v>
      </c>
      <c r="AE6" s="217">
        <v>1</v>
      </c>
      <c r="AF6" s="217">
        <v>0</v>
      </c>
      <c r="AG6" s="217">
        <v>1</v>
      </c>
      <c r="AH6" s="217">
        <v>1</v>
      </c>
      <c r="AI6" s="217">
        <v>1</v>
      </c>
      <c r="AJ6" s="217">
        <v>1</v>
      </c>
      <c r="AK6" s="217">
        <v>1</v>
      </c>
      <c r="AL6" s="217">
        <v>1</v>
      </c>
      <c r="AM6" s="217">
        <v>0</v>
      </c>
      <c r="AN6" s="234">
        <f t="shared" ref="AN6:AN24" si="2">SUM(Y6:AM6)</f>
        <v>13</v>
      </c>
      <c r="AO6" s="234">
        <f t="shared" ref="AO6:AO24" si="3">AN6*6.7</f>
        <v>87.100000000000009</v>
      </c>
    </row>
    <row r="7" spans="2:41" ht="15.75" x14ac:dyDescent="0.25">
      <c r="B7" s="172">
        <v>3</v>
      </c>
      <c r="C7" s="173" t="s">
        <v>109</v>
      </c>
      <c r="D7" s="172">
        <v>0</v>
      </c>
      <c r="E7" s="172">
        <v>1</v>
      </c>
      <c r="F7" s="172">
        <v>1</v>
      </c>
      <c r="G7" s="172">
        <v>0</v>
      </c>
      <c r="H7" s="172">
        <v>0</v>
      </c>
      <c r="I7" s="172">
        <v>1</v>
      </c>
      <c r="J7" s="172">
        <v>1</v>
      </c>
      <c r="K7" s="172">
        <v>0</v>
      </c>
      <c r="L7" s="172">
        <v>1</v>
      </c>
      <c r="M7" s="172">
        <v>1</v>
      </c>
      <c r="N7" s="172">
        <v>0</v>
      </c>
      <c r="O7" s="172">
        <v>1</v>
      </c>
      <c r="P7" s="172">
        <v>0</v>
      </c>
      <c r="Q7" s="172">
        <v>1</v>
      </c>
      <c r="R7" s="172">
        <v>0</v>
      </c>
      <c r="S7" s="235">
        <f t="shared" si="0"/>
        <v>8</v>
      </c>
      <c r="T7" s="248">
        <f t="shared" si="1"/>
        <v>53.6</v>
      </c>
      <c r="W7" s="217">
        <v>3</v>
      </c>
      <c r="X7" s="218" t="s">
        <v>109</v>
      </c>
      <c r="Y7" s="217">
        <v>1</v>
      </c>
      <c r="Z7" s="217">
        <v>1</v>
      </c>
      <c r="AA7" s="217">
        <v>1</v>
      </c>
      <c r="AB7" s="217">
        <v>1</v>
      </c>
      <c r="AC7" s="217">
        <v>0</v>
      </c>
      <c r="AD7" s="217">
        <v>1</v>
      </c>
      <c r="AE7" s="217">
        <v>1</v>
      </c>
      <c r="AF7" s="217">
        <v>1</v>
      </c>
      <c r="AG7" s="217">
        <v>1</v>
      </c>
      <c r="AH7" s="217">
        <v>0</v>
      </c>
      <c r="AI7" s="217">
        <v>0</v>
      </c>
      <c r="AJ7" s="217">
        <v>1</v>
      </c>
      <c r="AK7" s="217">
        <v>1</v>
      </c>
      <c r="AL7" s="217">
        <v>1</v>
      </c>
      <c r="AM7" s="217">
        <v>0</v>
      </c>
      <c r="AN7" s="234">
        <f t="shared" si="2"/>
        <v>11</v>
      </c>
      <c r="AO7" s="234">
        <f t="shared" si="3"/>
        <v>73.7</v>
      </c>
    </row>
    <row r="8" spans="2:41" ht="15.75" x14ac:dyDescent="0.25">
      <c r="B8" s="172">
        <v>4</v>
      </c>
      <c r="C8" s="173" t="s">
        <v>110</v>
      </c>
      <c r="D8" s="172">
        <v>0</v>
      </c>
      <c r="E8" s="172">
        <v>0</v>
      </c>
      <c r="F8" s="172">
        <v>1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1</v>
      </c>
      <c r="M8" s="172">
        <v>1</v>
      </c>
      <c r="N8" s="172">
        <v>1</v>
      </c>
      <c r="O8" s="172">
        <v>0</v>
      </c>
      <c r="P8" s="172">
        <v>1</v>
      </c>
      <c r="Q8" s="172">
        <v>1</v>
      </c>
      <c r="R8" s="172">
        <v>0</v>
      </c>
      <c r="S8" s="235">
        <f t="shared" si="0"/>
        <v>6</v>
      </c>
      <c r="T8" s="248">
        <f t="shared" si="1"/>
        <v>40.200000000000003</v>
      </c>
      <c r="W8" s="217">
        <v>4</v>
      </c>
      <c r="X8" s="218" t="s">
        <v>110</v>
      </c>
      <c r="Y8" s="217">
        <v>0</v>
      </c>
      <c r="Z8" s="217">
        <v>1</v>
      </c>
      <c r="AA8" s="217">
        <v>1</v>
      </c>
      <c r="AB8" s="217">
        <v>1</v>
      </c>
      <c r="AC8" s="217">
        <v>1</v>
      </c>
      <c r="AD8" s="217">
        <v>1</v>
      </c>
      <c r="AE8" s="217">
        <v>0</v>
      </c>
      <c r="AF8" s="217">
        <v>1</v>
      </c>
      <c r="AG8" s="217">
        <v>1</v>
      </c>
      <c r="AH8" s="217">
        <v>0</v>
      </c>
      <c r="AI8" s="217">
        <v>1</v>
      </c>
      <c r="AJ8" s="217">
        <v>0</v>
      </c>
      <c r="AK8" s="217">
        <v>1</v>
      </c>
      <c r="AL8" s="217">
        <v>0</v>
      </c>
      <c r="AM8" s="217">
        <v>0</v>
      </c>
      <c r="AN8" s="234">
        <f t="shared" si="2"/>
        <v>9</v>
      </c>
      <c r="AO8" s="234">
        <f t="shared" si="3"/>
        <v>60.300000000000004</v>
      </c>
    </row>
    <row r="9" spans="2:41" ht="15.75" x14ac:dyDescent="0.25">
      <c r="B9" s="172">
        <v>5</v>
      </c>
      <c r="C9" s="173" t="s">
        <v>111</v>
      </c>
      <c r="D9" s="172">
        <v>0</v>
      </c>
      <c r="E9" s="172">
        <v>0</v>
      </c>
      <c r="F9" s="172">
        <v>0</v>
      </c>
      <c r="G9" s="172">
        <v>0</v>
      </c>
      <c r="H9" s="172">
        <v>1</v>
      </c>
      <c r="I9" s="172">
        <v>1</v>
      </c>
      <c r="J9" s="172">
        <v>0</v>
      </c>
      <c r="K9" s="172">
        <v>1</v>
      </c>
      <c r="L9" s="172">
        <v>0</v>
      </c>
      <c r="M9" s="172">
        <v>0</v>
      </c>
      <c r="N9" s="172">
        <v>0</v>
      </c>
      <c r="O9" s="172">
        <v>1</v>
      </c>
      <c r="P9" s="172">
        <v>0</v>
      </c>
      <c r="Q9" s="172">
        <v>0</v>
      </c>
      <c r="R9" s="172">
        <v>1</v>
      </c>
      <c r="S9" s="235">
        <f t="shared" si="0"/>
        <v>5</v>
      </c>
      <c r="T9" s="248">
        <f t="shared" si="1"/>
        <v>33.5</v>
      </c>
      <c r="W9" s="217">
        <v>5</v>
      </c>
      <c r="X9" s="218" t="s">
        <v>111</v>
      </c>
      <c r="Y9" s="217">
        <v>0</v>
      </c>
      <c r="Z9" s="217">
        <v>1</v>
      </c>
      <c r="AA9" s="217">
        <v>0</v>
      </c>
      <c r="AB9" s="217">
        <v>1</v>
      </c>
      <c r="AC9" s="217">
        <v>1</v>
      </c>
      <c r="AD9" s="217">
        <v>0</v>
      </c>
      <c r="AE9" s="217">
        <v>1</v>
      </c>
      <c r="AF9" s="217">
        <v>0</v>
      </c>
      <c r="AG9" s="217">
        <v>1</v>
      </c>
      <c r="AH9" s="217">
        <v>0</v>
      </c>
      <c r="AI9" s="217">
        <v>1</v>
      </c>
      <c r="AJ9" s="217">
        <v>1</v>
      </c>
      <c r="AK9" s="217">
        <v>0</v>
      </c>
      <c r="AL9" s="217">
        <v>0</v>
      </c>
      <c r="AM9" s="217">
        <v>1</v>
      </c>
      <c r="AN9" s="234">
        <f t="shared" si="2"/>
        <v>8</v>
      </c>
      <c r="AO9" s="234">
        <f t="shared" si="3"/>
        <v>53.6</v>
      </c>
    </row>
    <row r="10" spans="2:41" ht="15.75" x14ac:dyDescent="0.25">
      <c r="B10" s="172">
        <v>6</v>
      </c>
      <c r="C10" s="173" t="s">
        <v>112</v>
      </c>
      <c r="D10" s="172">
        <v>0</v>
      </c>
      <c r="E10" s="172">
        <v>0</v>
      </c>
      <c r="F10" s="172">
        <v>1</v>
      </c>
      <c r="G10" s="172">
        <v>0</v>
      </c>
      <c r="H10" s="172">
        <v>1</v>
      </c>
      <c r="I10" s="172">
        <v>0</v>
      </c>
      <c r="J10" s="172">
        <v>1</v>
      </c>
      <c r="K10" s="172">
        <v>0</v>
      </c>
      <c r="L10" s="172">
        <v>1</v>
      </c>
      <c r="M10" s="172">
        <v>1</v>
      </c>
      <c r="N10" s="172">
        <v>0</v>
      </c>
      <c r="O10" s="172">
        <v>0</v>
      </c>
      <c r="P10" s="172">
        <v>1</v>
      </c>
      <c r="Q10" s="172">
        <v>0</v>
      </c>
      <c r="R10" s="172">
        <v>0</v>
      </c>
      <c r="S10" s="235">
        <f t="shared" si="0"/>
        <v>6</v>
      </c>
      <c r="T10" s="248">
        <f t="shared" si="1"/>
        <v>40.200000000000003</v>
      </c>
      <c r="W10" s="217">
        <v>6</v>
      </c>
      <c r="X10" s="218" t="s">
        <v>112</v>
      </c>
      <c r="Y10" s="217">
        <v>1</v>
      </c>
      <c r="Z10" s="217">
        <v>0</v>
      </c>
      <c r="AA10" s="217">
        <v>1</v>
      </c>
      <c r="AB10" s="217">
        <v>1</v>
      </c>
      <c r="AC10" s="217">
        <v>0</v>
      </c>
      <c r="AD10" s="217">
        <v>1</v>
      </c>
      <c r="AE10" s="217">
        <v>1</v>
      </c>
      <c r="AF10" s="217">
        <v>0</v>
      </c>
      <c r="AG10" s="217">
        <v>0</v>
      </c>
      <c r="AH10" s="217">
        <v>1</v>
      </c>
      <c r="AI10" s="217">
        <v>1</v>
      </c>
      <c r="AJ10" s="217">
        <v>0</v>
      </c>
      <c r="AK10" s="217">
        <v>1</v>
      </c>
      <c r="AL10" s="217">
        <v>0</v>
      </c>
      <c r="AM10" s="217">
        <v>1</v>
      </c>
      <c r="AN10" s="234">
        <f t="shared" si="2"/>
        <v>9</v>
      </c>
      <c r="AO10" s="234">
        <f t="shared" si="3"/>
        <v>60.300000000000004</v>
      </c>
    </row>
    <row r="11" spans="2:41" ht="15.75" x14ac:dyDescent="0.25">
      <c r="B11" s="172">
        <v>7</v>
      </c>
      <c r="C11" s="173" t="s">
        <v>113</v>
      </c>
      <c r="D11" s="172">
        <v>0</v>
      </c>
      <c r="E11" s="172">
        <v>0</v>
      </c>
      <c r="F11" s="172">
        <v>1</v>
      </c>
      <c r="G11" s="172">
        <v>1</v>
      </c>
      <c r="H11" s="172">
        <v>1</v>
      </c>
      <c r="I11" s="172">
        <v>0</v>
      </c>
      <c r="J11" s="172">
        <v>1</v>
      </c>
      <c r="K11" s="172">
        <v>0</v>
      </c>
      <c r="L11" s="172">
        <v>1</v>
      </c>
      <c r="M11" s="172">
        <v>1</v>
      </c>
      <c r="N11" s="172">
        <v>1</v>
      </c>
      <c r="O11" s="172">
        <v>1</v>
      </c>
      <c r="P11" s="172">
        <v>1</v>
      </c>
      <c r="Q11" s="172">
        <v>1</v>
      </c>
      <c r="R11" s="172">
        <v>1</v>
      </c>
      <c r="S11" s="235">
        <f t="shared" si="0"/>
        <v>11</v>
      </c>
      <c r="T11" s="248">
        <f t="shared" si="1"/>
        <v>73.7</v>
      </c>
      <c r="W11" s="217">
        <v>7</v>
      </c>
      <c r="X11" s="218" t="s">
        <v>113</v>
      </c>
      <c r="Y11" s="217">
        <v>1</v>
      </c>
      <c r="Z11" s="217">
        <v>1</v>
      </c>
      <c r="AA11" s="217">
        <v>1</v>
      </c>
      <c r="AB11" s="217">
        <v>1</v>
      </c>
      <c r="AC11" s="217">
        <v>1</v>
      </c>
      <c r="AD11" s="217">
        <v>1</v>
      </c>
      <c r="AE11" s="217">
        <v>1</v>
      </c>
      <c r="AF11" s="217">
        <v>1</v>
      </c>
      <c r="AG11" s="217">
        <v>1</v>
      </c>
      <c r="AH11" s="217">
        <v>1</v>
      </c>
      <c r="AI11" s="217">
        <v>1</v>
      </c>
      <c r="AJ11" s="217">
        <v>1</v>
      </c>
      <c r="AK11" s="217">
        <v>1</v>
      </c>
      <c r="AL11" s="217">
        <v>1</v>
      </c>
      <c r="AM11" s="217">
        <v>0</v>
      </c>
      <c r="AN11" s="234">
        <f t="shared" si="2"/>
        <v>14</v>
      </c>
      <c r="AO11" s="234">
        <f t="shared" si="3"/>
        <v>93.8</v>
      </c>
    </row>
    <row r="12" spans="2:41" ht="15.75" x14ac:dyDescent="0.25">
      <c r="B12" s="172">
        <v>8</v>
      </c>
      <c r="C12" s="173" t="s">
        <v>114</v>
      </c>
      <c r="D12" s="172">
        <v>0</v>
      </c>
      <c r="E12" s="172">
        <v>0</v>
      </c>
      <c r="F12" s="172">
        <v>1</v>
      </c>
      <c r="G12" s="172">
        <v>1</v>
      </c>
      <c r="H12" s="172">
        <v>0</v>
      </c>
      <c r="I12" s="172">
        <v>1</v>
      </c>
      <c r="J12" s="172">
        <v>1</v>
      </c>
      <c r="K12" s="172">
        <v>0</v>
      </c>
      <c r="L12" s="172">
        <v>1</v>
      </c>
      <c r="M12" s="172">
        <v>0</v>
      </c>
      <c r="N12" s="172">
        <v>1</v>
      </c>
      <c r="O12" s="172">
        <v>0</v>
      </c>
      <c r="P12" s="172">
        <v>1</v>
      </c>
      <c r="Q12" s="172">
        <v>0</v>
      </c>
      <c r="R12" s="172">
        <v>0</v>
      </c>
      <c r="S12" s="235">
        <f t="shared" si="0"/>
        <v>7</v>
      </c>
      <c r="T12" s="248">
        <f t="shared" si="1"/>
        <v>46.9</v>
      </c>
      <c r="W12" s="217">
        <v>8</v>
      </c>
      <c r="X12" s="218" t="s">
        <v>114</v>
      </c>
      <c r="Y12" s="217">
        <v>1</v>
      </c>
      <c r="Z12" s="217">
        <v>1</v>
      </c>
      <c r="AA12" s="217">
        <v>1</v>
      </c>
      <c r="AB12" s="234">
        <v>1</v>
      </c>
      <c r="AC12" s="234">
        <v>1</v>
      </c>
      <c r="AD12" s="234">
        <v>1</v>
      </c>
      <c r="AE12" s="234">
        <v>1</v>
      </c>
      <c r="AF12" s="234">
        <v>1</v>
      </c>
      <c r="AG12" s="217">
        <v>0</v>
      </c>
      <c r="AH12" s="217">
        <v>1</v>
      </c>
      <c r="AI12" s="217">
        <v>1</v>
      </c>
      <c r="AJ12" s="217">
        <v>1</v>
      </c>
      <c r="AK12" s="217">
        <v>0</v>
      </c>
      <c r="AL12" s="217">
        <v>0</v>
      </c>
      <c r="AM12" s="217">
        <v>0</v>
      </c>
      <c r="AN12" s="234">
        <f t="shared" si="2"/>
        <v>11</v>
      </c>
      <c r="AO12" s="234">
        <f t="shared" si="3"/>
        <v>73.7</v>
      </c>
    </row>
    <row r="13" spans="2:41" ht="15.75" x14ac:dyDescent="0.25">
      <c r="B13" s="172">
        <v>9</v>
      </c>
      <c r="C13" s="173" t="s">
        <v>115</v>
      </c>
      <c r="D13" s="172">
        <v>1</v>
      </c>
      <c r="E13" s="172">
        <v>1</v>
      </c>
      <c r="F13" s="172">
        <v>1</v>
      </c>
      <c r="G13" s="172">
        <v>1</v>
      </c>
      <c r="H13" s="172">
        <v>1</v>
      </c>
      <c r="I13" s="172">
        <v>0</v>
      </c>
      <c r="J13" s="172">
        <v>0</v>
      </c>
      <c r="K13" s="172">
        <v>1</v>
      </c>
      <c r="L13" s="172">
        <v>1</v>
      </c>
      <c r="M13" s="172">
        <v>0</v>
      </c>
      <c r="N13" s="172">
        <v>1</v>
      </c>
      <c r="O13" s="172">
        <v>1</v>
      </c>
      <c r="P13" s="172">
        <v>1</v>
      </c>
      <c r="Q13" s="172">
        <v>1</v>
      </c>
      <c r="R13" s="172">
        <v>1</v>
      </c>
      <c r="S13" s="235">
        <f t="shared" si="0"/>
        <v>12</v>
      </c>
      <c r="T13" s="248">
        <f t="shared" si="1"/>
        <v>80.400000000000006</v>
      </c>
      <c r="W13" s="217">
        <v>9</v>
      </c>
      <c r="X13" s="218" t="s">
        <v>115</v>
      </c>
      <c r="Y13" s="217">
        <v>1</v>
      </c>
      <c r="Z13" s="217">
        <v>1</v>
      </c>
      <c r="AA13" s="217">
        <v>1</v>
      </c>
      <c r="AB13" s="217">
        <v>1</v>
      </c>
      <c r="AC13" s="217">
        <v>1</v>
      </c>
      <c r="AD13" s="217">
        <v>1</v>
      </c>
      <c r="AE13" s="234">
        <v>1</v>
      </c>
      <c r="AF13" s="234">
        <v>1</v>
      </c>
      <c r="AG13" s="234">
        <v>1</v>
      </c>
      <c r="AH13" s="234">
        <v>1</v>
      </c>
      <c r="AI13" s="234">
        <v>1</v>
      </c>
      <c r="AJ13" s="234">
        <v>1</v>
      </c>
      <c r="AK13" s="217">
        <v>1</v>
      </c>
      <c r="AL13" s="217">
        <v>1</v>
      </c>
      <c r="AM13" s="217">
        <v>1</v>
      </c>
      <c r="AN13" s="234">
        <f t="shared" si="2"/>
        <v>15</v>
      </c>
      <c r="AO13" s="234">
        <v>100</v>
      </c>
    </row>
    <row r="14" spans="2:41" ht="15.75" x14ac:dyDescent="0.25">
      <c r="B14" s="172">
        <v>10</v>
      </c>
      <c r="C14" s="173" t="s">
        <v>116</v>
      </c>
      <c r="D14" s="172">
        <v>1</v>
      </c>
      <c r="E14" s="172">
        <v>1</v>
      </c>
      <c r="F14" s="172">
        <v>0</v>
      </c>
      <c r="G14" s="172">
        <v>1</v>
      </c>
      <c r="H14" s="172">
        <v>1</v>
      </c>
      <c r="I14" s="172">
        <v>0</v>
      </c>
      <c r="J14" s="172">
        <v>0</v>
      </c>
      <c r="K14" s="172">
        <v>0</v>
      </c>
      <c r="L14" s="172">
        <v>1</v>
      </c>
      <c r="M14" s="172">
        <v>0</v>
      </c>
      <c r="N14" s="172">
        <v>0</v>
      </c>
      <c r="O14" s="172">
        <v>1</v>
      </c>
      <c r="P14" s="172">
        <v>1</v>
      </c>
      <c r="Q14" s="172">
        <v>1</v>
      </c>
      <c r="R14" s="172">
        <v>0</v>
      </c>
      <c r="S14" s="235">
        <f t="shared" si="0"/>
        <v>8</v>
      </c>
      <c r="T14" s="248">
        <f t="shared" si="1"/>
        <v>53.6</v>
      </c>
      <c r="W14" s="217">
        <v>10</v>
      </c>
      <c r="X14" s="218" t="s">
        <v>116</v>
      </c>
      <c r="Y14" s="217">
        <v>1</v>
      </c>
      <c r="Z14" s="217">
        <v>1</v>
      </c>
      <c r="AA14" s="217">
        <v>1</v>
      </c>
      <c r="AB14" s="217">
        <v>1</v>
      </c>
      <c r="AC14" s="217">
        <v>0</v>
      </c>
      <c r="AD14" s="217">
        <v>1</v>
      </c>
      <c r="AE14" s="217">
        <v>1</v>
      </c>
      <c r="AF14" s="217">
        <v>1</v>
      </c>
      <c r="AG14" s="217">
        <v>0</v>
      </c>
      <c r="AH14" s="217">
        <v>1</v>
      </c>
      <c r="AI14" s="217">
        <v>0</v>
      </c>
      <c r="AJ14" s="217">
        <v>1</v>
      </c>
      <c r="AK14" s="217">
        <v>1</v>
      </c>
      <c r="AL14" s="217">
        <v>1</v>
      </c>
      <c r="AM14" s="217">
        <v>1</v>
      </c>
      <c r="AN14" s="234">
        <f t="shared" si="2"/>
        <v>12</v>
      </c>
      <c r="AO14" s="234">
        <f t="shared" si="3"/>
        <v>80.400000000000006</v>
      </c>
    </row>
    <row r="15" spans="2:41" ht="15.75" x14ac:dyDescent="0.25">
      <c r="B15" s="172">
        <v>11</v>
      </c>
      <c r="C15" s="173" t="s">
        <v>117</v>
      </c>
      <c r="D15" s="172">
        <v>0</v>
      </c>
      <c r="E15" s="172">
        <v>0</v>
      </c>
      <c r="F15" s="172">
        <v>1</v>
      </c>
      <c r="G15" s="172">
        <v>1</v>
      </c>
      <c r="H15" s="172">
        <v>0</v>
      </c>
      <c r="I15" s="172">
        <v>1</v>
      </c>
      <c r="J15" s="172">
        <v>1</v>
      </c>
      <c r="K15" s="172">
        <v>1</v>
      </c>
      <c r="L15" s="172">
        <v>1</v>
      </c>
      <c r="M15" s="172">
        <v>1</v>
      </c>
      <c r="N15" s="172">
        <v>1</v>
      </c>
      <c r="O15" s="172">
        <v>1</v>
      </c>
      <c r="P15" s="172">
        <v>1</v>
      </c>
      <c r="Q15" s="172">
        <v>1</v>
      </c>
      <c r="R15" s="172">
        <v>0</v>
      </c>
      <c r="S15" s="235">
        <f t="shared" si="0"/>
        <v>11</v>
      </c>
      <c r="T15" s="248">
        <f t="shared" si="1"/>
        <v>73.7</v>
      </c>
      <c r="W15" s="217">
        <v>11</v>
      </c>
      <c r="X15" s="218" t="s">
        <v>117</v>
      </c>
      <c r="Y15" s="217">
        <v>1</v>
      </c>
      <c r="Z15" s="217">
        <v>1</v>
      </c>
      <c r="AA15" s="217">
        <v>1</v>
      </c>
      <c r="AB15" s="217">
        <v>1</v>
      </c>
      <c r="AC15" s="217">
        <v>1</v>
      </c>
      <c r="AD15" s="217">
        <v>1</v>
      </c>
      <c r="AE15" s="217">
        <v>1</v>
      </c>
      <c r="AF15" s="217">
        <v>1</v>
      </c>
      <c r="AG15" s="217">
        <v>1</v>
      </c>
      <c r="AH15" s="217">
        <v>1</v>
      </c>
      <c r="AI15" s="217">
        <v>1</v>
      </c>
      <c r="AJ15" s="217">
        <v>1</v>
      </c>
      <c r="AK15" s="217">
        <v>1</v>
      </c>
      <c r="AL15" s="217">
        <v>1</v>
      </c>
      <c r="AM15" s="217">
        <v>1</v>
      </c>
      <c r="AN15" s="234">
        <f t="shared" si="2"/>
        <v>15</v>
      </c>
      <c r="AO15" s="234">
        <v>100</v>
      </c>
    </row>
    <row r="16" spans="2:41" ht="15.75" x14ac:dyDescent="0.25">
      <c r="B16" s="172">
        <v>12</v>
      </c>
      <c r="C16" s="173" t="s">
        <v>118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1</v>
      </c>
      <c r="K16" s="172">
        <v>0</v>
      </c>
      <c r="L16" s="172">
        <v>1</v>
      </c>
      <c r="M16" s="172">
        <v>1</v>
      </c>
      <c r="N16" s="172">
        <v>1</v>
      </c>
      <c r="O16" s="172">
        <v>1</v>
      </c>
      <c r="P16" s="172">
        <v>1</v>
      </c>
      <c r="Q16" s="172">
        <v>1</v>
      </c>
      <c r="R16" s="172">
        <v>1</v>
      </c>
      <c r="S16" s="235">
        <f t="shared" si="0"/>
        <v>8</v>
      </c>
      <c r="T16" s="248">
        <f t="shared" si="1"/>
        <v>53.6</v>
      </c>
      <c r="W16" s="217">
        <v>12</v>
      </c>
      <c r="X16" s="218" t="s">
        <v>118</v>
      </c>
      <c r="Y16" s="217">
        <v>1</v>
      </c>
      <c r="Z16" s="217">
        <v>1</v>
      </c>
      <c r="AA16" s="217">
        <v>1</v>
      </c>
      <c r="AB16" s="217">
        <v>1</v>
      </c>
      <c r="AC16" s="217">
        <v>1</v>
      </c>
      <c r="AD16" s="217">
        <v>1</v>
      </c>
      <c r="AE16" s="217">
        <v>1</v>
      </c>
      <c r="AF16" s="217">
        <v>0</v>
      </c>
      <c r="AG16" s="217">
        <v>1</v>
      </c>
      <c r="AH16" s="217">
        <v>1</v>
      </c>
      <c r="AI16" s="217">
        <v>1</v>
      </c>
      <c r="AJ16" s="217">
        <v>0</v>
      </c>
      <c r="AK16" s="217">
        <v>1</v>
      </c>
      <c r="AL16" s="217">
        <v>1</v>
      </c>
      <c r="AM16" s="217">
        <v>0</v>
      </c>
      <c r="AN16" s="234">
        <f t="shared" si="2"/>
        <v>12</v>
      </c>
      <c r="AO16" s="234">
        <f t="shared" si="3"/>
        <v>80.400000000000006</v>
      </c>
    </row>
    <row r="17" spans="2:41" ht="15.75" x14ac:dyDescent="0.25">
      <c r="B17" s="172">
        <v>13</v>
      </c>
      <c r="C17" s="173" t="s">
        <v>119</v>
      </c>
      <c r="D17" s="172">
        <v>1</v>
      </c>
      <c r="E17" s="172">
        <v>0</v>
      </c>
      <c r="F17" s="172">
        <v>1</v>
      </c>
      <c r="G17" s="172">
        <v>0</v>
      </c>
      <c r="H17" s="172">
        <v>0</v>
      </c>
      <c r="I17" s="172">
        <v>0</v>
      </c>
      <c r="J17" s="172">
        <v>1</v>
      </c>
      <c r="K17" s="172">
        <v>1</v>
      </c>
      <c r="L17" s="172">
        <v>0</v>
      </c>
      <c r="M17" s="172">
        <v>1</v>
      </c>
      <c r="N17" s="172">
        <v>1</v>
      </c>
      <c r="O17" s="172">
        <v>1</v>
      </c>
      <c r="P17" s="172">
        <v>1</v>
      </c>
      <c r="Q17" s="172">
        <v>1</v>
      </c>
      <c r="R17" s="172">
        <v>0</v>
      </c>
      <c r="S17" s="235">
        <f t="shared" si="0"/>
        <v>9</v>
      </c>
      <c r="T17" s="248">
        <f t="shared" si="1"/>
        <v>60.300000000000004</v>
      </c>
      <c r="W17" s="217">
        <v>13</v>
      </c>
      <c r="X17" s="218" t="s">
        <v>119</v>
      </c>
      <c r="Y17" s="217">
        <v>1</v>
      </c>
      <c r="Z17" s="217">
        <v>1</v>
      </c>
      <c r="AA17" s="217">
        <v>1</v>
      </c>
      <c r="AB17" s="217">
        <v>1</v>
      </c>
      <c r="AC17" s="217">
        <v>1</v>
      </c>
      <c r="AD17" s="217">
        <v>1</v>
      </c>
      <c r="AE17" s="217">
        <v>1</v>
      </c>
      <c r="AF17" s="217">
        <v>1</v>
      </c>
      <c r="AG17" s="217">
        <v>0</v>
      </c>
      <c r="AH17" s="217">
        <v>1</v>
      </c>
      <c r="AI17" s="217">
        <v>1</v>
      </c>
      <c r="AJ17" s="217">
        <v>1</v>
      </c>
      <c r="AK17" s="217">
        <v>1</v>
      </c>
      <c r="AL17" s="217">
        <v>0</v>
      </c>
      <c r="AM17" s="217">
        <v>1</v>
      </c>
      <c r="AN17" s="234">
        <f t="shared" si="2"/>
        <v>13</v>
      </c>
      <c r="AO17" s="234">
        <f t="shared" si="3"/>
        <v>87.100000000000009</v>
      </c>
    </row>
    <row r="18" spans="2:41" ht="15.75" x14ac:dyDescent="0.25">
      <c r="B18" s="172">
        <v>14</v>
      </c>
      <c r="C18" s="173" t="s">
        <v>120</v>
      </c>
      <c r="D18" s="172">
        <v>0</v>
      </c>
      <c r="E18" s="172">
        <v>1</v>
      </c>
      <c r="F18" s="172">
        <v>1</v>
      </c>
      <c r="G18" s="172">
        <v>0</v>
      </c>
      <c r="H18" s="172">
        <v>0</v>
      </c>
      <c r="I18" s="172">
        <v>1</v>
      </c>
      <c r="J18" s="172">
        <v>1</v>
      </c>
      <c r="K18" s="172">
        <v>1</v>
      </c>
      <c r="L18" s="172">
        <v>1</v>
      </c>
      <c r="M18" s="172">
        <v>1</v>
      </c>
      <c r="N18" s="172">
        <v>0</v>
      </c>
      <c r="O18" s="172">
        <v>1</v>
      </c>
      <c r="P18" s="172">
        <v>1</v>
      </c>
      <c r="Q18" s="172">
        <v>1</v>
      </c>
      <c r="R18" s="172">
        <v>0</v>
      </c>
      <c r="S18" s="235">
        <f t="shared" si="0"/>
        <v>10</v>
      </c>
      <c r="T18" s="248">
        <f t="shared" si="1"/>
        <v>67</v>
      </c>
      <c r="W18" s="234">
        <v>14</v>
      </c>
      <c r="X18" s="218" t="s">
        <v>120</v>
      </c>
      <c r="Y18" s="234">
        <v>1</v>
      </c>
      <c r="Z18" s="234">
        <v>1</v>
      </c>
      <c r="AA18" s="234">
        <v>1</v>
      </c>
      <c r="AB18" s="234">
        <v>1</v>
      </c>
      <c r="AC18" s="234">
        <v>1</v>
      </c>
      <c r="AD18" s="234">
        <v>1</v>
      </c>
      <c r="AE18" s="234">
        <v>1</v>
      </c>
      <c r="AF18" s="234">
        <v>1</v>
      </c>
      <c r="AG18" s="234">
        <v>1</v>
      </c>
      <c r="AH18" s="234">
        <v>1</v>
      </c>
      <c r="AI18" s="234">
        <v>1</v>
      </c>
      <c r="AJ18" s="234">
        <v>1</v>
      </c>
      <c r="AK18" s="234">
        <v>1</v>
      </c>
      <c r="AL18" s="234">
        <v>1</v>
      </c>
      <c r="AM18" s="234">
        <v>0</v>
      </c>
      <c r="AN18" s="234">
        <f t="shared" si="2"/>
        <v>14</v>
      </c>
      <c r="AO18" s="234">
        <f t="shared" si="3"/>
        <v>93.8</v>
      </c>
    </row>
    <row r="19" spans="2:41" ht="15.75" x14ac:dyDescent="0.25">
      <c r="B19" s="172">
        <v>15</v>
      </c>
      <c r="C19" s="173" t="s">
        <v>121</v>
      </c>
      <c r="D19" s="172">
        <v>0</v>
      </c>
      <c r="E19" s="172">
        <v>0</v>
      </c>
      <c r="F19" s="172">
        <v>1</v>
      </c>
      <c r="G19" s="172">
        <v>1</v>
      </c>
      <c r="H19" s="172">
        <v>0</v>
      </c>
      <c r="I19" s="172">
        <v>0</v>
      </c>
      <c r="J19" s="172">
        <v>0</v>
      </c>
      <c r="K19" s="172">
        <v>0</v>
      </c>
      <c r="L19" s="172">
        <v>1</v>
      </c>
      <c r="M19" s="172">
        <v>1</v>
      </c>
      <c r="N19" s="172">
        <v>1</v>
      </c>
      <c r="O19" s="172">
        <v>1</v>
      </c>
      <c r="P19" s="172">
        <v>1</v>
      </c>
      <c r="Q19" s="172">
        <v>1</v>
      </c>
      <c r="R19" s="172">
        <v>1</v>
      </c>
      <c r="S19" s="235">
        <f t="shared" si="0"/>
        <v>9</v>
      </c>
      <c r="T19" s="248">
        <f t="shared" si="1"/>
        <v>60.300000000000004</v>
      </c>
      <c r="W19" s="234">
        <v>15</v>
      </c>
      <c r="X19" s="218" t="s">
        <v>121</v>
      </c>
      <c r="Y19" s="234">
        <v>1</v>
      </c>
      <c r="Z19" s="234">
        <v>1</v>
      </c>
      <c r="AA19" s="234">
        <v>1</v>
      </c>
      <c r="AB19" s="234">
        <v>1</v>
      </c>
      <c r="AC19" s="234">
        <v>1</v>
      </c>
      <c r="AD19" s="234">
        <v>1</v>
      </c>
      <c r="AE19" s="234">
        <v>0</v>
      </c>
      <c r="AF19" s="234">
        <v>1</v>
      </c>
      <c r="AG19" s="234">
        <v>1</v>
      </c>
      <c r="AH19" s="234">
        <v>0</v>
      </c>
      <c r="AI19" s="234">
        <v>1</v>
      </c>
      <c r="AJ19" s="234">
        <v>0</v>
      </c>
      <c r="AK19" s="234">
        <v>1</v>
      </c>
      <c r="AL19" s="234">
        <v>0</v>
      </c>
      <c r="AM19" s="234">
        <v>0</v>
      </c>
      <c r="AN19" s="234">
        <f t="shared" si="2"/>
        <v>10</v>
      </c>
      <c r="AO19" s="234">
        <f t="shared" si="3"/>
        <v>67</v>
      </c>
    </row>
    <row r="20" spans="2:41" ht="15.75" x14ac:dyDescent="0.25">
      <c r="B20" s="172">
        <v>16</v>
      </c>
      <c r="C20" s="173" t="s">
        <v>122</v>
      </c>
      <c r="D20" s="172">
        <v>0</v>
      </c>
      <c r="E20" s="172">
        <v>0</v>
      </c>
      <c r="F20" s="172">
        <v>0</v>
      </c>
      <c r="G20" s="172">
        <v>0</v>
      </c>
      <c r="H20" s="172">
        <v>1</v>
      </c>
      <c r="I20" s="172">
        <v>1</v>
      </c>
      <c r="J20" s="172">
        <v>0</v>
      </c>
      <c r="K20" s="172">
        <v>1</v>
      </c>
      <c r="L20" s="172">
        <v>0</v>
      </c>
      <c r="M20" s="172">
        <v>0</v>
      </c>
      <c r="N20" s="172">
        <v>0</v>
      </c>
      <c r="O20" s="172">
        <v>1</v>
      </c>
      <c r="P20" s="172">
        <v>0</v>
      </c>
      <c r="Q20" s="172">
        <v>0</v>
      </c>
      <c r="R20" s="172">
        <v>1</v>
      </c>
      <c r="S20" s="235">
        <f t="shared" si="0"/>
        <v>5</v>
      </c>
      <c r="T20" s="248">
        <f t="shared" si="1"/>
        <v>33.5</v>
      </c>
      <c r="W20" s="234">
        <v>16</v>
      </c>
      <c r="X20" s="218" t="s">
        <v>122</v>
      </c>
      <c r="Y20" s="234">
        <v>1</v>
      </c>
      <c r="Z20" s="234">
        <v>1</v>
      </c>
      <c r="AA20" s="234">
        <v>0</v>
      </c>
      <c r="AB20" s="234">
        <v>1</v>
      </c>
      <c r="AC20" s="234">
        <v>1</v>
      </c>
      <c r="AD20" s="234">
        <v>0</v>
      </c>
      <c r="AE20" s="234">
        <v>0</v>
      </c>
      <c r="AF20" s="234">
        <v>0</v>
      </c>
      <c r="AG20" s="234">
        <v>1</v>
      </c>
      <c r="AH20" s="234">
        <v>1</v>
      </c>
      <c r="AI20" s="234">
        <v>1</v>
      </c>
      <c r="AJ20" s="234">
        <v>0</v>
      </c>
      <c r="AK20" s="234">
        <v>0</v>
      </c>
      <c r="AL20" s="234">
        <v>1</v>
      </c>
      <c r="AM20" s="234">
        <v>1</v>
      </c>
      <c r="AN20" s="234">
        <f t="shared" si="2"/>
        <v>9</v>
      </c>
      <c r="AO20" s="234">
        <f t="shared" si="3"/>
        <v>60.300000000000004</v>
      </c>
    </row>
    <row r="21" spans="2:41" ht="15.75" x14ac:dyDescent="0.25">
      <c r="B21" s="172">
        <v>17</v>
      </c>
      <c r="C21" s="173" t="s">
        <v>123</v>
      </c>
      <c r="D21" s="172">
        <v>0</v>
      </c>
      <c r="E21" s="172">
        <v>0</v>
      </c>
      <c r="F21" s="172">
        <v>1</v>
      </c>
      <c r="G21" s="172">
        <v>0</v>
      </c>
      <c r="H21" s="172">
        <v>1</v>
      </c>
      <c r="I21" s="172">
        <v>0</v>
      </c>
      <c r="J21" s="172">
        <v>1</v>
      </c>
      <c r="K21" s="172">
        <v>0</v>
      </c>
      <c r="L21" s="172">
        <v>0</v>
      </c>
      <c r="M21" s="172">
        <v>1</v>
      </c>
      <c r="N21" s="172">
        <v>0</v>
      </c>
      <c r="O21" s="172">
        <v>0</v>
      </c>
      <c r="P21" s="172">
        <v>1</v>
      </c>
      <c r="Q21" s="172">
        <v>1</v>
      </c>
      <c r="R21" s="172">
        <v>0</v>
      </c>
      <c r="S21" s="235">
        <f t="shared" si="0"/>
        <v>6</v>
      </c>
      <c r="T21" s="248">
        <f t="shared" si="1"/>
        <v>40.200000000000003</v>
      </c>
      <c r="W21" s="234">
        <v>17</v>
      </c>
      <c r="X21" s="218" t="s">
        <v>123</v>
      </c>
      <c r="Y21" s="234">
        <v>0</v>
      </c>
      <c r="Z21" s="234">
        <v>1</v>
      </c>
      <c r="AA21" s="234">
        <v>1</v>
      </c>
      <c r="AB21" s="234">
        <v>0</v>
      </c>
      <c r="AC21" s="234">
        <v>0</v>
      </c>
      <c r="AD21" s="234">
        <v>0</v>
      </c>
      <c r="AE21" s="234">
        <v>1</v>
      </c>
      <c r="AF21" s="234">
        <v>1</v>
      </c>
      <c r="AG21" s="234">
        <v>1</v>
      </c>
      <c r="AH21" s="234">
        <v>1</v>
      </c>
      <c r="AI21" s="234">
        <v>1</v>
      </c>
      <c r="AJ21" s="234">
        <v>1</v>
      </c>
      <c r="AK21" s="234">
        <v>1</v>
      </c>
      <c r="AL21" s="234">
        <v>1</v>
      </c>
      <c r="AM21" s="234">
        <v>0</v>
      </c>
      <c r="AN21" s="234">
        <f t="shared" si="2"/>
        <v>10</v>
      </c>
      <c r="AO21" s="234">
        <f t="shared" si="3"/>
        <v>67</v>
      </c>
    </row>
    <row r="22" spans="2:41" ht="15.75" x14ac:dyDescent="0.25">
      <c r="B22" s="172">
        <v>18</v>
      </c>
      <c r="C22" s="173" t="s">
        <v>124</v>
      </c>
      <c r="D22" s="172">
        <v>0</v>
      </c>
      <c r="E22" s="172">
        <v>0</v>
      </c>
      <c r="F22" s="172">
        <v>1</v>
      </c>
      <c r="G22" s="172">
        <v>1</v>
      </c>
      <c r="H22" s="172">
        <v>1</v>
      </c>
      <c r="I22" s="172">
        <v>0</v>
      </c>
      <c r="J22" s="172">
        <v>1</v>
      </c>
      <c r="K22" s="172">
        <v>0</v>
      </c>
      <c r="L22" s="172">
        <v>1</v>
      </c>
      <c r="M22" s="172">
        <v>1</v>
      </c>
      <c r="N22" s="172">
        <v>0</v>
      </c>
      <c r="O22" s="172">
        <v>1</v>
      </c>
      <c r="P22" s="172">
        <v>1</v>
      </c>
      <c r="Q22" s="172">
        <v>1</v>
      </c>
      <c r="R22" s="172">
        <v>1</v>
      </c>
      <c r="S22" s="235">
        <f t="shared" si="0"/>
        <v>10</v>
      </c>
      <c r="T22" s="248">
        <f t="shared" si="1"/>
        <v>67</v>
      </c>
      <c r="W22" s="234">
        <v>18</v>
      </c>
      <c r="X22" s="218" t="s">
        <v>124</v>
      </c>
      <c r="Y22" s="234">
        <v>1</v>
      </c>
      <c r="Z22" s="234">
        <v>1</v>
      </c>
      <c r="AA22" s="234">
        <v>1</v>
      </c>
      <c r="AB22" s="234">
        <v>1</v>
      </c>
      <c r="AC22" s="234">
        <v>1</v>
      </c>
      <c r="AD22" s="234">
        <v>1</v>
      </c>
      <c r="AE22" s="234">
        <v>0</v>
      </c>
      <c r="AF22" s="234">
        <v>1</v>
      </c>
      <c r="AG22" s="234">
        <v>1</v>
      </c>
      <c r="AH22" s="234">
        <v>1</v>
      </c>
      <c r="AI22" s="234">
        <v>1</v>
      </c>
      <c r="AJ22" s="234">
        <v>1</v>
      </c>
      <c r="AK22" s="234">
        <v>1</v>
      </c>
      <c r="AL22" s="234">
        <v>0</v>
      </c>
      <c r="AM22" s="234">
        <v>1</v>
      </c>
      <c r="AN22" s="234">
        <f t="shared" si="2"/>
        <v>13</v>
      </c>
      <c r="AO22" s="234">
        <f t="shared" si="3"/>
        <v>87.100000000000009</v>
      </c>
    </row>
    <row r="23" spans="2:41" ht="15.75" x14ac:dyDescent="0.25">
      <c r="B23" s="172">
        <v>19</v>
      </c>
      <c r="C23" s="173" t="s">
        <v>125</v>
      </c>
      <c r="D23" s="172">
        <v>0</v>
      </c>
      <c r="E23" s="172">
        <v>0</v>
      </c>
      <c r="F23" s="172">
        <v>1</v>
      </c>
      <c r="G23" s="172">
        <v>1</v>
      </c>
      <c r="H23" s="172">
        <v>0</v>
      </c>
      <c r="I23" s="172">
        <v>1</v>
      </c>
      <c r="J23" s="172">
        <v>1</v>
      </c>
      <c r="K23" s="172">
        <v>0</v>
      </c>
      <c r="L23" s="172">
        <v>1</v>
      </c>
      <c r="M23" s="172">
        <v>0</v>
      </c>
      <c r="N23" s="172">
        <v>1</v>
      </c>
      <c r="O23" s="172">
        <v>0</v>
      </c>
      <c r="P23" s="172">
        <v>1</v>
      </c>
      <c r="Q23" s="172">
        <v>1</v>
      </c>
      <c r="R23" s="172">
        <v>0</v>
      </c>
      <c r="S23" s="235">
        <f t="shared" si="0"/>
        <v>8</v>
      </c>
      <c r="T23" s="248">
        <f t="shared" si="1"/>
        <v>53.6</v>
      </c>
      <c r="W23" s="234">
        <v>19</v>
      </c>
      <c r="X23" s="218" t="s">
        <v>125</v>
      </c>
      <c r="Y23" s="234">
        <v>1</v>
      </c>
      <c r="Z23" s="234">
        <v>1</v>
      </c>
      <c r="AA23" s="234">
        <v>1</v>
      </c>
      <c r="AB23" s="234">
        <v>1</v>
      </c>
      <c r="AC23" s="234">
        <v>0</v>
      </c>
      <c r="AD23" s="234">
        <v>1</v>
      </c>
      <c r="AE23" s="234">
        <v>0</v>
      </c>
      <c r="AF23" s="234">
        <v>1</v>
      </c>
      <c r="AG23" s="234">
        <v>1</v>
      </c>
      <c r="AH23" s="234">
        <v>1</v>
      </c>
      <c r="AI23" s="234">
        <v>1</v>
      </c>
      <c r="AJ23" s="234">
        <v>1</v>
      </c>
      <c r="AK23" s="234">
        <v>0</v>
      </c>
      <c r="AL23" s="234">
        <v>0</v>
      </c>
      <c r="AM23" s="234">
        <v>1</v>
      </c>
      <c r="AN23" s="234">
        <f t="shared" si="2"/>
        <v>11</v>
      </c>
      <c r="AO23" s="234">
        <f t="shared" si="3"/>
        <v>73.7</v>
      </c>
    </row>
    <row r="24" spans="2:41" ht="15.75" x14ac:dyDescent="0.25">
      <c r="B24" s="172">
        <v>20</v>
      </c>
      <c r="C24" s="173" t="s">
        <v>126</v>
      </c>
      <c r="D24" s="172">
        <v>0</v>
      </c>
      <c r="E24" s="172">
        <v>0</v>
      </c>
      <c r="F24" s="172">
        <v>1</v>
      </c>
      <c r="G24" s="172">
        <v>1</v>
      </c>
      <c r="H24" s="172">
        <v>0</v>
      </c>
      <c r="I24" s="172">
        <v>0</v>
      </c>
      <c r="J24" s="172">
        <v>0</v>
      </c>
      <c r="K24" s="172">
        <v>1</v>
      </c>
      <c r="L24" s="172">
        <v>1</v>
      </c>
      <c r="M24" s="172">
        <v>0</v>
      </c>
      <c r="N24" s="172">
        <v>1</v>
      </c>
      <c r="O24" s="172">
        <v>1</v>
      </c>
      <c r="P24" s="172">
        <v>0</v>
      </c>
      <c r="Q24" s="172">
        <v>1</v>
      </c>
      <c r="R24" s="172">
        <v>0</v>
      </c>
      <c r="S24" s="235">
        <f t="shared" si="0"/>
        <v>7</v>
      </c>
      <c r="T24" s="248">
        <f t="shared" si="1"/>
        <v>46.9</v>
      </c>
      <c r="W24" s="234">
        <v>20</v>
      </c>
      <c r="X24" s="218" t="s">
        <v>126</v>
      </c>
      <c r="Y24" s="234">
        <v>1</v>
      </c>
      <c r="Z24" s="234">
        <v>1</v>
      </c>
      <c r="AA24" s="234">
        <v>1</v>
      </c>
      <c r="AB24" s="234">
        <v>1</v>
      </c>
      <c r="AC24" s="234">
        <v>1</v>
      </c>
      <c r="AD24" s="234">
        <v>0</v>
      </c>
      <c r="AE24" s="234">
        <v>0</v>
      </c>
      <c r="AF24" s="234">
        <v>1</v>
      </c>
      <c r="AG24" s="234">
        <v>1</v>
      </c>
      <c r="AH24" s="234">
        <v>1</v>
      </c>
      <c r="AI24" s="234">
        <v>1</v>
      </c>
      <c r="AJ24" s="234">
        <v>0</v>
      </c>
      <c r="AK24" s="234">
        <v>1</v>
      </c>
      <c r="AL24" s="234">
        <v>1</v>
      </c>
      <c r="AM24" s="234">
        <v>1</v>
      </c>
      <c r="AN24" s="234">
        <f t="shared" si="2"/>
        <v>12</v>
      </c>
      <c r="AO24" s="234">
        <f t="shared" si="3"/>
        <v>80.400000000000006</v>
      </c>
    </row>
  </sheetData>
  <mergeCells count="9">
    <mergeCell ref="X3:X4"/>
    <mergeCell ref="AN3:AN4"/>
    <mergeCell ref="AO3:AO4"/>
    <mergeCell ref="B3:B4"/>
    <mergeCell ref="C3:C4"/>
    <mergeCell ref="S3:S4"/>
    <mergeCell ref="T3:T4"/>
    <mergeCell ref="W3:W4"/>
    <mergeCell ref="U3:U4"/>
  </mergeCells>
  <phoneticPr fontId="13" type="noConversion"/>
  <pageMargins left="0.7" right="0.7" top="0.75" bottom="0.75" header="0.3" footer="0.3"/>
  <pageSetup paperSize="28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524A-B42B-44AD-996F-60244587C3C1}">
  <dimension ref="A1:AC23"/>
  <sheetViews>
    <sheetView showGridLines="0" workbookViewId="0">
      <selection activeCell="AC12" sqref="AC12"/>
    </sheetView>
  </sheetViews>
  <sheetFormatPr defaultRowHeight="15.75" x14ac:dyDescent="0.25"/>
  <cols>
    <col min="1" max="1" width="4.28515625" style="1" customWidth="1"/>
    <col min="2" max="2" width="10.5703125" style="1" customWidth="1"/>
    <col min="3" max="21" width="3.7109375" style="1" customWidth="1"/>
    <col min="22" max="22" width="5.5703125" style="1" customWidth="1"/>
    <col min="23" max="23" width="9.140625" style="1"/>
    <col min="24" max="24" width="20.42578125" style="1" customWidth="1"/>
    <col min="25" max="25" width="9.140625" style="11"/>
    <col min="26" max="26" width="9.140625" style="11" customWidth="1"/>
    <col min="27" max="27" width="9.140625" style="11"/>
    <col min="28" max="28" width="10.85546875" style="1" customWidth="1"/>
    <col min="29" max="29" width="13.85546875" style="1" customWidth="1"/>
    <col min="30" max="16384" width="9.140625" style="1"/>
  </cols>
  <sheetData>
    <row r="1" spans="1:29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9" x14ac:dyDescent="0.25">
      <c r="B2" s="44"/>
      <c r="C2" s="44"/>
      <c r="D2" s="44"/>
      <c r="E2" s="44"/>
      <c r="F2" s="44"/>
      <c r="G2" s="44"/>
      <c r="H2" s="60" t="s">
        <v>68</v>
      </c>
      <c r="I2" s="44"/>
      <c r="J2" s="44"/>
      <c r="K2" s="44"/>
      <c r="L2" s="44"/>
      <c r="M2" s="44"/>
    </row>
    <row r="3" spans="1:29" x14ac:dyDescent="0.25">
      <c r="A3" s="8"/>
      <c r="B3" s="8"/>
      <c r="C3" s="8"/>
      <c r="D3" s="8"/>
      <c r="E3" s="30"/>
      <c r="F3" s="8"/>
      <c r="G3" s="8"/>
      <c r="H3" s="8"/>
      <c r="I3" s="8"/>
      <c r="J3" s="8"/>
      <c r="K3" s="8"/>
      <c r="L3" s="8"/>
      <c r="M3" s="8"/>
      <c r="X3" s="156" t="s">
        <v>77</v>
      </c>
      <c r="Y3" s="563"/>
      <c r="Z3" s="563"/>
      <c r="AA3" s="563"/>
      <c r="AB3" s="157"/>
    </row>
    <row r="4" spans="1:29" ht="26.25" customHeight="1" thickBot="1" x14ac:dyDescent="0.3">
      <c r="A4" s="77" t="s">
        <v>505</v>
      </c>
      <c r="P4" s="77" t="s">
        <v>77</v>
      </c>
      <c r="X4" s="561" t="s">
        <v>31</v>
      </c>
      <c r="Y4" s="534" t="s">
        <v>180</v>
      </c>
      <c r="Z4" s="534"/>
      <c r="AA4" s="534"/>
      <c r="AB4" s="561" t="s">
        <v>5</v>
      </c>
      <c r="AC4" s="561" t="s">
        <v>132</v>
      </c>
    </row>
    <row r="5" spans="1:29" x14ac:dyDescent="0.25">
      <c r="A5" s="569" t="s">
        <v>0</v>
      </c>
      <c r="B5" s="571" t="s">
        <v>72</v>
      </c>
      <c r="C5" s="573" t="s">
        <v>69</v>
      </c>
      <c r="D5" s="574"/>
      <c r="E5" s="574"/>
      <c r="F5" s="575"/>
      <c r="G5" s="576" t="s">
        <v>70</v>
      </c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8"/>
      <c r="S5" s="565" t="s">
        <v>71</v>
      </c>
      <c r="T5" s="566"/>
      <c r="U5" s="566"/>
      <c r="V5" s="568"/>
      <c r="X5" s="562"/>
      <c r="Y5" s="139">
        <v>1</v>
      </c>
      <c r="Z5" s="139">
        <v>2</v>
      </c>
      <c r="AA5" s="139">
        <v>3</v>
      </c>
      <c r="AB5" s="562"/>
      <c r="AC5" s="562"/>
    </row>
    <row r="6" spans="1:29" x14ac:dyDescent="0.25">
      <c r="A6" s="570"/>
      <c r="B6" s="572"/>
      <c r="C6" s="73">
        <v>1</v>
      </c>
      <c r="D6" s="74">
        <v>2</v>
      </c>
      <c r="E6" s="74">
        <v>3</v>
      </c>
      <c r="F6" s="75" t="s">
        <v>47</v>
      </c>
      <c r="G6" s="73">
        <v>1</v>
      </c>
      <c r="H6" s="74">
        <v>2</v>
      </c>
      <c r="I6" s="74">
        <v>3</v>
      </c>
      <c r="J6" s="74">
        <v>4</v>
      </c>
      <c r="K6" s="74">
        <v>5</v>
      </c>
      <c r="L6" s="74">
        <v>6</v>
      </c>
      <c r="M6" s="74">
        <v>7</v>
      </c>
      <c r="N6" s="74">
        <v>8</v>
      </c>
      <c r="O6" s="74">
        <v>9</v>
      </c>
      <c r="P6" s="74">
        <v>10</v>
      </c>
      <c r="Q6" s="74">
        <v>11</v>
      </c>
      <c r="R6" s="75" t="s">
        <v>47</v>
      </c>
      <c r="S6" s="85">
        <v>1</v>
      </c>
      <c r="T6" s="86">
        <v>2</v>
      </c>
      <c r="U6" s="86">
        <v>3</v>
      </c>
      <c r="V6" s="87" t="s">
        <v>47</v>
      </c>
      <c r="X6" s="156" t="s">
        <v>69</v>
      </c>
      <c r="Y6" s="158">
        <v>100</v>
      </c>
      <c r="Z6" s="159">
        <v>95.4</v>
      </c>
      <c r="AA6" s="158">
        <v>100</v>
      </c>
      <c r="AB6" s="160">
        <f>AVERAGE(Y6:AA6)</f>
        <v>98.466666666666654</v>
      </c>
      <c r="AC6" s="160" t="s">
        <v>178</v>
      </c>
    </row>
    <row r="7" spans="1:29" ht="21" customHeight="1" x14ac:dyDescent="0.25">
      <c r="A7" s="57">
        <v>1</v>
      </c>
      <c r="B7" s="51" t="s">
        <v>73</v>
      </c>
      <c r="C7" s="52">
        <v>4</v>
      </c>
      <c r="D7" s="45">
        <v>3</v>
      </c>
      <c r="E7" s="45">
        <v>3</v>
      </c>
      <c r="F7" s="66">
        <f>SUM(C7:E7)</f>
        <v>10</v>
      </c>
      <c r="G7" s="48">
        <v>3</v>
      </c>
      <c r="H7" s="46">
        <v>4</v>
      </c>
      <c r="I7" s="46">
        <v>3</v>
      </c>
      <c r="J7" s="46">
        <v>4</v>
      </c>
      <c r="K7" s="46">
        <v>4</v>
      </c>
      <c r="L7" s="46">
        <v>3</v>
      </c>
      <c r="M7" s="46">
        <v>4</v>
      </c>
      <c r="N7" s="46">
        <v>4</v>
      </c>
      <c r="O7" s="46">
        <v>3</v>
      </c>
      <c r="P7" s="46">
        <v>4</v>
      </c>
      <c r="Q7" s="46">
        <v>4</v>
      </c>
      <c r="R7" s="66">
        <f>SUM(G7:Q7)</f>
        <v>40</v>
      </c>
      <c r="S7" s="61">
        <v>3</v>
      </c>
      <c r="T7" s="41">
        <v>3</v>
      </c>
      <c r="U7" s="41">
        <v>4</v>
      </c>
      <c r="V7" s="67">
        <f>SUM(S7:U7)</f>
        <v>10</v>
      </c>
      <c r="X7" s="161" t="s">
        <v>70</v>
      </c>
      <c r="Y7" s="162">
        <v>91.6</v>
      </c>
      <c r="Z7" s="162">
        <v>95.4</v>
      </c>
      <c r="AA7" s="163">
        <v>100</v>
      </c>
      <c r="AB7" s="164">
        <f t="shared" ref="AB7:AB8" si="0">AVERAGE(Y7:AA7)</f>
        <v>95.666666666666671</v>
      </c>
      <c r="AC7" s="160" t="s">
        <v>178</v>
      </c>
    </row>
    <row r="8" spans="1:29" ht="21" customHeight="1" x14ac:dyDescent="0.25">
      <c r="A8" s="57">
        <v>2</v>
      </c>
      <c r="B8" s="51" t="s">
        <v>74</v>
      </c>
      <c r="C8" s="52">
        <v>3</v>
      </c>
      <c r="D8" s="45">
        <v>3</v>
      </c>
      <c r="E8" s="45">
        <v>4</v>
      </c>
      <c r="F8" s="66">
        <f t="shared" ref="F8:F9" si="1">SUM(C8:E8)</f>
        <v>10</v>
      </c>
      <c r="G8" s="48">
        <v>4</v>
      </c>
      <c r="H8" s="46">
        <v>4</v>
      </c>
      <c r="I8" s="46">
        <v>4</v>
      </c>
      <c r="J8" s="46">
        <v>3</v>
      </c>
      <c r="K8" s="46">
        <v>4</v>
      </c>
      <c r="L8" s="46">
        <v>4</v>
      </c>
      <c r="M8" s="46">
        <v>3</v>
      </c>
      <c r="N8" s="46">
        <v>4</v>
      </c>
      <c r="O8" s="46">
        <v>4</v>
      </c>
      <c r="P8" s="46">
        <v>3</v>
      </c>
      <c r="Q8" s="46">
        <v>4</v>
      </c>
      <c r="R8" s="66">
        <f t="shared" ref="R8:R9" si="2">SUM(G8:Q8)</f>
        <v>41</v>
      </c>
      <c r="S8" s="61">
        <v>4</v>
      </c>
      <c r="T8" s="41">
        <v>4</v>
      </c>
      <c r="U8" s="41">
        <v>3</v>
      </c>
      <c r="V8" s="67">
        <f t="shared" ref="V8:V9" si="3">SUM(S8:U8)</f>
        <v>11</v>
      </c>
      <c r="X8" s="161" t="s">
        <v>71</v>
      </c>
      <c r="Y8" s="162">
        <v>91.6</v>
      </c>
      <c r="Z8" s="162">
        <v>97.7</v>
      </c>
      <c r="AA8" s="163">
        <v>100</v>
      </c>
      <c r="AB8" s="164">
        <f t="shared" si="0"/>
        <v>96.433333333333337</v>
      </c>
      <c r="AC8" s="160" t="s">
        <v>178</v>
      </c>
    </row>
    <row r="9" spans="1:29" ht="21" customHeight="1" thickBot="1" x14ac:dyDescent="0.3">
      <c r="A9" s="58">
        <v>3</v>
      </c>
      <c r="B9" s="59" t="s">
        <v>75</v>
      </c>
      <c r="C9" s="53">
        <v>4</v>
      </c>
      <c r="D9" s="54">
        <v>4</v>
      </c>
      <c r="E9" s="54">
        <v>3</v>
      </c>
      <c r="F9" s="66">
        <f t="shared" si="1"/>
        <v>11</v>
      </c>
      <c r="G9" s="49">
        <v>4</v>
      </c>
      <c r="H9" s="50">
        <v>4</v>
      </c>
      <c r="I9" s="50">
        <v>4</v>
      </c>
      <c r="J9" s="50">
        <v>4</v>
      </c>
      <c r="K9" s="50">
        <v>4</v>
      </c>
      <c r="L9" s="50">
        <v>3</v>
      </c>
      <c r="M9" s="50">
        <v>4</v>
      </c>
      <c r="N9" s="50">
        <v>4</v>
      </c>
      <c r="O9" s="50">
        <v>3</v>
      </c>
      <c r="P9" s="50">
        <v>4</v>
      </c>
      <c r="Q9" s="50">
        <v>4</v>
      </c>
      <c r="R9" s="66">
        <f t="shared" si="2"/>
        <v>42</v>
      </c>
      <c r="S9" s="62">
        <v>4</v>
      </c>
      <c r="T9" s="63">
        <v>3</v>
      </c>
      <c r="U9" s="63">
        <v>4</v>
      </c>
      <c r="V9" s="67">
        <f t="shared" si="3"/>
        <v>11</v>
      </c>
      <c r="X9" s="564" t="s">
        <v>181</v>
      </c>
      <c r="Y9" s="564"/>
      <c r="Z9" s="564"/>
      <c r="AA9" s="564"/>
      <c r="AB9" s="162">
        <f>AVERAGE(AB6:AB6:AB8)</f>
        <v>96.855555555555554</v>
      </c>
      <c r="AC9" s="165"/>
    </row>
    <row r="10" spans="1:29" ht="21" customHeight="1" x14ac:dyDescent="0.25">
      <c r="A10" s="55"/>
      <c r="B10" s="55">
        <v>1</v>
      </c>
      <c r="C10" s="55"/>
      <c r="D10" s="55"/>
      <c r="E10" s="55"/>
      <c r="F10" s="55">
        <f>F7/12*100</f>
        <v>83.333333333333343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>
        <f>R7/44*100</f>
        <v>90.909090909090907</v>
      </c>
      <c r="S10" s="55"/>
      <c r="T10" s="55"/>
      <c r="U10" s="55"/>
      <c r="V10" s="55"/>
      <c r="X10" s="564" t="s">
        <v>182</v>
      </c>
      <c r="Y10" s="564"/>
      <c r="Z10" s="564"/>
      <c r="AA10" s="564"/>
      <c r="AB10" s="165" t="s">
        <v>178</v>
      </c>
      <c r="AC10" s="165"/>
    </row>
    <row r="11" spans="1:29" ht="21" customHeight="1" x14ac:dyDescent="0.25">
      <c r="A11" s="55"/>
      <c r="B11" s="55">
        <v>2</v>
      </c>
      <c r="C11" s="55"/>
      <c r="D11" s="55"/>
      <c r="E11" s="55"/>
      <c r="F11" s="305">
        <f t="shared" ref="F11:F12" si="4">F8/12*100</f>
        <v>83.333333333333343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305">
        <f t="shared" ref="R11:R12" si="5">R8/44*100</f>
        <v>93.181818181818173</v>
      </c>
      <c r="S11" s="55"/>
      <c r="T11" s="55"/>
      <c r="U11" s="55"/>
      <c r="V11" s="55"/>
    </row>
    <row r="12" spans="1:29" ht="21" customHeight="1" x14ac:dyDescent="0.25">
      <c r="A12" s="55"/>
      <c r="B12" s="55">
        <v>3</v>
      </c>
      <c r="C12" s="55"/>
      <c r="D12" s="55"/>
      <c r="E12" s="55"/>
      <c r="F12" s="305">
        <f t="shared" si="4"/>
        <v>91.666666666666657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305">
        <f t="shared" si="5"/>
        <v>95.454545454545453</v>
      </c>
      <c r="S12" s="55"/>
      <c r="T12" s="55"/>
      <c r="U12" s="55"/>
      <c r="V12" s="55"/>
    </row>
    <row r="13" spans="1:29" ht="21" customHeight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  <c r="O13" s="56"/>
      <c r="P13" s="56"/>
      <c r="Q13" s="56"/>
      <c r="R13" s="56"/>
      <c r="S13" s="56"/>
      <c r="T13" s="56"/>
      <c r="U13" s="56"/>
      <c r="V13" s="56"/>
    </row>
    <row r="14" spans="1:29" s="4" customFormat="1" ht="23.25" customHeight="1" thickBot="1" x14ac:dyDescent="0.3">
      <c r="A14" s="77" t="s">
        <v>504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77" t="s">
        <v>76</v>
      </c>
      <c r="Q14" s="1"/>
      <c r="R14" s="1"/>
      <c r="S14" s="1"/>
      <c r="T14" s="1"/>
      <c r="U14" s="1"/>
      <c r="V14" s="1"/>
      <c r="X14" s="156" t="s">
        <v>67</v>
      </c>
      <c r="Y14" s="563"/>
      <c r="Z14" s="563"/>
      <c r="AA14" s="563"/>
      <c r="AB14" s="157"/>
      <c r="AC14" s="1"/>
    </row>
    <row r="15" spans="1:29" ht="21" customHeight="1" x14ac:dyDescent="0.25">
      <c r="A15" s="569" t="s">
        <v>0</v>
      </c>
      <c r="B15" s="571" t="s">
        <v>72</v>
      </c>
      <c r="C15" s="573" t="s">
        <v>69</v>
      </c>
      <c r="D15" s="574"/>
      <c r="E15" s="575"/>
      <c r="F15" s="579"/>
      <c r="G15" s="576" t="s">
        <v>70</v>
      </c>
      <c r="H15" s="577"/>
      <c r="I15" s="577"/>
      <c r="J15" s="577"/>
      <c r="K15" s="577"/>
      <c r="L15" s="577"/>
      <c r="M15" s="577"/>
      <c r="N15" s="577"/>
      <c r="O15" s="577"/>
      <c r="P15" s="577"/>
      <c r="Q15" s="578"/>
      <c r="R15" s="580"/>
      <c r="S15" s="565" t="s">
        <v>71</v>
      </c>
      <c r="T15" s="566"/>
      <c r="U15" s="567"/>
      <c r="V15" s="568"/>
      <c r="X15" s="529" t="s">
        <v>31</v>
      </c>
      <c r="Y15" s="529" t="s">
        <v>180</v>
      </c>
      <c r="Z15" s="529"/>
      <c r="AA15" s="529"/>
      <c r="AB15" s="529" t="s">
        <v>5</v>
      </c>
      <c r="AC15" s="529" t="s">
        <v>132</v>
      </c>
    </row>
    <row r="16" spans="1:29" ht="21" customHeight="1" x14ac:dyDescent="0.25">
      <c r="A16" s="570"/>
      <c r="B16" s="572"/>
      <c r="C16" s="73">
        <v>1</v>
      </c>
      <c r="D16" s="74">
        <v>2</v>
      </c>
      <c r="E16" s="75">
        <v>3</v>
      </c>
      <c r="F16" s="76" t="s">
        <v>47</v>
      </c>
      <c r="G16" s="73">
        <v>1</v>
      </c>
      <c r="H16" s="74">
        <v>2</v>
      </c>
      <c r="I16" s="74">
        <v>3</v>
      </c>
      <c r="J16" s="74">
        <v>4</v>
      </c>
      <c r="K16" s="74">
        <v>5</v>
      </c>
      <c r="L16" s="74">
        <v>6</v>
      </c>
      <c r="M16" s="74">
        <v>7</v>
      </c>
      <c r="N16" s="74">
        <v>8</v>
      </c>
      <c r="O16" s="74">
        <v>9</v>
      </c>
      <c r="P16" s="74">
        <v>10</v>
      </c>
      <c r="Q16" s="75">
        <v>11</v>
      </c>
      <c r="R16" s="76" t="s">
        <v>47</v>
      </c>
      <c r="S16" s="73">
        <v>1</v>
      </c>
      <c r="T16" s="74">
        <v>2</v>
      </c>
      <c r="U16" s="75">
        <v>3</v>
      </c>
      <c r="V16" s="76" t="s">
        <v>47</v>
      </c>
      <c r="X16" s="529"/>
      <c r="Y16" s="304">
        <v>1</v>
      </c>
      <c r="Z16" s="304">
        <v>2</v>
      </c>
      <c r="AA16" s="304">
        <v>3</v>
      </c>
      <c r="AB16" s="529"/>
      <c r="AC16" s="529"/>
    </row>
    <row r="17" spans="1:29" ht="21" customHeight="1" x14ac:dyDescent="0.25">
      <c r="A17" s="57">
        <v>1</v>
      </c>
      <c r="B17" s="51" t="s">
        <v>73</v>
      </c>
      <c r="C17" s="52">
        <v>4</v>
      </c>
      <c r="D17" s="45">
        <v>4</v>
      </c>
      <c r="E17" s="47">
        <v>3</v>
      </c>
      <c r="F17" s="67">
        <f>SUM(C17:E17)</f>
        <v>11</v>
      </c>
      <c r="G17" s="48">
        <v>3</v>
      </c>
      <c r="H17" s="46">
        <v>4</v>
      </c>
      <c r="I17" s="46">
        <v>4</v>
      </c>
      <c r="J17" s="46">
        <v>3</v>
      </c>
      <c r="K17" s="46">
        <v>4</v>
      </c>
      <c r="L17" s="46">
        <v>4</v>
      </c>
      <c r="M17" s="46">
        <v>4</v>
      </c>
      <c r="N17" s="46">
        <v>4</v>
      </c>
      <c r="O17" s="46">
        <v>3</v>
      </c>
      <c r="P17" s="46">
        <v>4</v>
      </c>
      <c r="Q17" s="65">
        <v>4</v>
      </c>
      <c r="R17" s="67">
        <f>SUM(G17:Q17)</f>
        <v>41</v>
      </c>
      <c r="S17" s="61">
        <v>4</v>
      </c>
      <c r="T17" s="41">
        <v>4</v>
      </c>
      <c r="U17" s="70">
        <v>3</v>
      </c>
      <c r="V17" s="67">
        <f>SUM(S17:U17)</f>
        <v>11</v>
      </c>
      <c r="X17" s="304" t="s">
        <v>69</v>
      </c>
      <c r="Y17" s="341">
        <v>92</v>
      </c>
      <c r="Z17" s="341">
        <v>93</v>
      </c>
      <c r="AA17" s="341">
        <v>91.7</v>
      </c>
      <c r="AB17" s="341">
        <f>AVERAGE(Y17:AA17)</f>
        <v>92.233333333333334</v>
      </c>
      <c r="AC17" s="341" t="s">
        <v>178</v>
      </c>
    </row>
    <row r="18" spans="1:29" ht="21" customHeight="1" x14ac:dyDescent="0.25">
      <c r="A18" s="57">
        <v>2</v>
      </c>
      <c r="B18" s="51" t="s">
        <v>74</v>
      </c>
      <c r="C18" s="52">
        <v>4</v>
      </c>
      <c r="D18" s="45">
        <v>4</v>
      </c>
      <c r="E18" s="47">
        <v>3</v>
      </c>
      <c r="F18" s="67">
        <f t="shared" ref="F18:F19" si="6">SUM(C18:E18)</f>
        <v>11</v>
      </c>
      <c r="G18" s="48">
        <v>3</v>
      </c>
      <c r="H18" s="46">
        <v>4</v>
      </c>
      <c r="I18" s="46">
        <v>4</v>
      </c>
      <c r="J18" s="46">
        <v>4</v>
      </c>
      <c r="K18" s="46">
        <v>4</v>
      </c>
      <c r="L18" s="46">
        <v>3</v>
      </c>
      <c r="M18" s="46">
        <v>4</v>
      </c>
      <c r="N18" s="46">
        <v>4</v>
      </c>
      <c r="O18" s="46">
        <v>4</v>
      </c>
      <c r="P18" s="46">
        <v>4</v>
      </c>
      <c r="Q18" s="65">
        <v>4</v>
      </c>
      <c r="R18" s="67">
        <f t="shared" ref="R18:R19" si="7">SUM(G18:Q18)</f>
        <v>42</v>
      </c>
      <c r="S18" s="61">
        <v>4</v>
      </c>
      <c r="T18" s="41">
        <v>4</v>
      </c>
      <c r="U18" s="70">
        <v>4</v>
      </c>
      <c r="V18" s="67">
        <f t="shared" ref="V18:V19" si="8">SUM(S18:U18)</f>
        <v>12</v>
      </c>
      <c r="X18" s="304" t="s">
        <v>70</v>
      </c>
      <c r="Y18" s="341">
        <v>92</v>
      </c>
      <c r="Z18" s="341">
        <v>95</v>
      </c>
      <c r="AA18" s="342">
        <v>100</v>
      </c>
      <c r="AB18" s="341">
        <f t="shared" ref="AB18:AB19" si="9">AVERAGE(Y18:AA18)</f>
        <v>95.666666666666671</v>
      </c>
      <c r="AC18" s="341" t="s">
        <v>178</v>
      </c>
    </row>
    <row r="19" spans="1:29" ht="21" customHeight="1" thickBot="1" x14ac:dyDescent="0.3">
      <c r="A19" s="58">
        <v>3</v>
      </c>
      <c r="B19" s="59" t="s">
        <v>75</v>
      </c>
      <c r="C19" s="53">
        <v>4</v>
      </c>
      <c r="D19" s="54">
        <v>4</v>
      </c>
      <c r="E19" s="64">
        <v>3</v>
      </c>
      <c r="F19" s="67">
        <f t="shared" si="6"/>
        <v>11</v>
      </c>
      <c r="G19" s="49">
        <v>4</v>
      </c>
      <c r="H19" s="50">
        <v>4</v>
      </c>
      <c r="I19" s="50">
        <v>4</v>
      </c>
      <c r="J19" s="50">
        <v>4</v>
      </c>
      <c r="K19" s="50">
        <v>4</v>
      </c>
      <c r="L19" s="50">
        <v>4</v>
      </c>
      <c r="M19" s="50">
        <v>4</v>
      </c>
      <c r="N19" s="50">
        <v>4</v>
      </c>
      <c r="O19" s="50">
        <v>3</v>
      </c>
      <c r="P19" s="50">
        <v>4</v>
      </c>
      <c r="Q19" s="71">
        <v>4</v>
      </c>
      <c r="R19" s="67">
        <f t="shared" si="7"/>
        <v>43</v>
      </c>
      <c r="S19" s="62">
        <v>4</v>
      </c>
      <c r="T19" s="63">
        <v>4</v>
      </c>
      <c r="U19" s="72">
        <v>4</v>
      </c>
      <c r="V19" s="67">
        <f t="shared" si="8"/>
        <v>12</v>
      </c>
      <c r="X19" s="304" t="s">
        <v>71</v>
      </c>
      <c r="Y19" s="341">
        <v>92</v>
      </c>
      <c r="Z19" s="341">
        <v>95</v>
      </c>
      <c r="AA19" s="342">
        <v>100</v>
      </c>
      <c r="AB19" s="341">
        <f t="shared" si="9"/>
        <v>95.666666666666671</v>
      </c>
      <c r="AC19" s="341" t="s">
        <v>178</v>
      </c>
    </row>
    <row r="20" spans="1:29" ht="21" customHeight="1" x14ac:dyDescent="0.25">
      <c r="A20" s="55"/>
      <c r="B20" s="305">
        <v>1</v>
      </c>
      <c r="C20" s="55"/>
      <c r="D20" s="55"/>
      <c r="E20" s="55"/>
      <c r="F20" s="55">
        <f>F17/12*100</f>
        <v>91.666666666666657</v>
      </c>
      <c r="G20" s="55"/>
      <c r="H20" s="55"/>
      <c r="I20" s="55"/>
      <c r="J20" s="55"/>
      <c r="K20" s="55"/>
      <c r="L20" s="55"/>
      <c r="M20" s="55"/>
      <c r="R20" s="1">
        <f>R17/44*100</f>
        <v>93.181818181818173</v>
      </c>
      <c r="V20" s="1">
        <f>V17/12*100</f>
        <v>91.666666666666657</v>
      </c>
      <c r="X20" s="529" t="s">
        <v>181</v>
      </c>
      <c r="Y20" s="529"/>
      <c r="Z20" s="529"/>
      <c r="AA20" s="529"/>
      <c r="AB20" s="341">
        <f>AVERAGE(AB17:AB19)</f>
        <v>94.522222222222226</v>
      </c>
      <c r="AC20" s="215" t="s">
        <v>133</v>
      </c>
    </row>
    <row r="21" spans="1:29" ht="24" customHeight="1" x14ac:dyDescent="0.25">
      <c r="A21" s="340"/>
      <c r="B21" s="307">
        <v>2</v>
      </c>
      <c r="C21" s="55"/>
      <c r="D21" s="55"/>
      <c r="E21" s="55"/>
      <c r="F21" s="305">
        <f t="shared" ref="F21" si="10">F18/12*100</f>
        <v>91.666666666666657</v>
      </c>
      <c r="G21" s="55"/>
      <c r="H21" s="55"/>
      <c r="I21" s="55"/>
      <c r="J21" s="55"/>
      <c r="K21" s="55"/>
      <c r="L21" s="55"/>
      <c r="M21" s="55"/>
      <c r="R21" s="1">
        <f t="shared" ref="R21:R22" si="11">R18/44*100</f>
        <v>95.454545454545453</v>
      </c>
      <c r="V21" s="1">
        <f t="shared" ref="V21:V22" si="12">V18/12*100</f>
        <v>100</v>
      </c>
      <c r="X21" s="529" t="s">
        <v>182</v>
      </c>
      <c r="Y21" s="529"/>
      <c r="Z21" s="529"/>
      <c r="AA21" s="529"/>
      <c r="AB21" s="19" t="s">
        <v>178</v>
      </c>
      <c r="AC21" s="215" t="s">
        <v>133</v>
      </c>
    </row>
    <row r="22" spans="1:29" x14ac:dyDescent="0.25">
      <c r="B22" s="306">
        <v>3</v>
      </c>
      <c r="F22" s="305">
        <f>F19/12*100</f>
        <v>91.666666666666657</v>
      </c>
      <c r="R22" s="1">
        <f t="shared" si="11"/>
        <v>97.727272727272734</v>
      </c>
      <c r="V22" s="1">
        <f t="shared" si="12"/>
        <v>100</v>
      </c>
    </row>
    <row r="23" spans="1:29" x14ac:dyDescent="0.25">
      <c r="B23" s="306"/>
    </row>
  </sheetData>
  <mergeCells count="24">
    <mergeCell ref="A5:A6"/>
    <mergeCell ref="B5:B6"/>
    <mergeCell ref="C5:F5"/>
    <mergeCell ref="G5:R5"/>
    <mergeCell ref="A15:A16"/>
    <mergeCell ref="B15:B16"/>
    <mergeCell ref="C15:F15"/>
    <mergeCell ref="G15:R15"/>
    <mergeCell ref="S15:V15"/>
    <mergeCell ref="Y3:AA3"/>
    <mergeCell ref="Y4:AA4"/>
    <mergeCell ref="X4:X5"/>
    <mergeCell ref="AB4:AB5"/>
    <mergeCell ref="S5:V5"/>
    <mergeCell ref="X20:AA20"/>
    <mergeCell ref="X21:AA21"/>
    <mergeCell ref="AC4:AC5"/>
    <mergeCell ref="Y14:AA14"/>
    <mergeCell ref="X15:X16"/>
    <mergeCell ref="Y15:AA15"/>
    <mergeCell ref="AB15:AB16"/>
    <mergeCell ref="AC15:AC16"/>
    <mergeCell ref="X9:AA9"/>
    <mergeCell ref="X10:AA10"/>
  </mergeCells>
  <pageMargins left="0.7" right="0.7" top="0.75" bottom="0.75" header="0.3" footer="0.3"/>
  <pageSetup paperSize="28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0F5C-1C2E-4494-8AC9-B30819AEB2A7}">
  <dimension ref="A1:AD26"/>
  <sheetViews>
    <sheetView workbookViewId="0">
      <selection activeCell="W17" sqref="W17"/>
    </sheetView>
  </sheetViews>
  <sheetFormatPr defaultRowHeight="15.75" x14ac:dyDescent="0.25"/>
  <cols>
    <col min="1" max="1" width="4.28515625" style="177" customWidth="1"/>
    <col min="2" max="2" width="10.5703125" style="177" customWidth="1"/>
    <col min="3" max="6" width="3.7109375" style="177" customWidth="1"/>
    <col min="7" max="7" width="4.42578125" style="177" customWidth="1"/>
    <col min="8" max="18" width="3.7109375" style="177" customWidth="1"/>
    <col min="19" max="19" width="5" style="177" customWidth="1"/>
    <col min="20" max="22" width="3.7109375" style="177" customWidth="1"/>
    <col min="23" max="23" width="9.140625" style="177"/>
    <col min="24" max="24" width="20.42578125" style="177" customWidth="1"/>
    <col min="25" max="27" width="9.140625" style="179"/>
    <col min="28" max="28" width="10.85546875" style="177" customWidth="1"/>
    <col min="29" max="29" width="13.85546875" style="177" customWidth="1"/>
    <col min="30" max="16384" width="9.140625" style="177"/>
  </cols>
  <sheetData>
    <row r="1" spans="1:30" x14ac:dyDescent="0.25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30" s="180" customFormat="1" x14ac:dyDescent="0.25">
      <c r="B2" s="181"/>
      <c r="C2" s="181"/>
      <c r="D2" s="181"/>
      <c r="E2" s="181"/>
      <c r="F2" s="181"/>
      <c r="G2" s="181"/>
      <c r="H2" s="182" t="s">
        <v>68</v>
      </c>
      <c r="I2" s="181"/>
      <c r="J2" s="181"/>
      <c r="K2" s="181"/>
      <c r="L2" s="181"/>
      <c r="M2" s="181"/>
      <c r="Y2" s="183"/>
      <c r="Z2" s="183"/>
      <c r="AA2" s="183"/>
    </row>
    <row r="3" spans="1:30" s="180" customForma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X3" s="185" t="s">
        <v>183</v>
      </c>
      <c r="Y3" s="598"/>
      <c r="Z3" s="598"/>
      <c r="AA3" s="598"/>
      <c r="AB3" s="186"/>
    </row>
    <row r="4" spans="1:30" s="180" customFormat="1" ht="26.25" customHeight="1" thickBot="1" x14ac:dyDescent="0.3">
      <c r="A4" s="187" t="s">
        <v>503</v>
      </c>
      <c r="P4" s="187" t="s">
        <v>183</v>
      </c>
      <c r="X4" s="599" t="s">
        <v>31</v>
      </c>
      <c r="Y4" s="581" t="s">
        <v>180</v>
      </c>
      <c r="Z4" s="581"/>
      <c r="AA4" s="581"/>
      <c r="AB4" s="581" t="s">
        <v>5</v>
      </c>
      <c r="AC4" s="582" t="s">
        <v>132</v>
      </c>
    </row>
    <row r="5" spans="1:30" s="180" customFormat="1" x14ac:dyDescent="0.25">
      <c r="A5" s="583" t="s">
        <v>0</v>
      </c>
      <c r="B5" s="585" t="s">
        <v>72</v>
      </c>
      <c r="C5" s="587" t="s">
        <v>69</v>
      </c>
      <c r="D5" s="588"/>
      <c r="E5" s="588"/>
      <c r="F5" s="589"/>
      <c r="G5" s="590" t="s">
        <v>70</v>
      </c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2"/>
      <c r="S5" s="593" t="s">
        <v>71</v>
      </c>
      <c r="T5" s="594"/>
      <c r="U5" s="594"/>
      <c r="V5" s="595"/>
      <c r="X5" s="599"/>
      <c r="Y5" s="329">
        <v>1</v>
      </c>
      <c r="Z5" s="329">
        <v>2</v>
      </c>
      <c r="AA5" s="329">
        <v>3</v>
      </c>
      <c r="AB5" s="581"/>
      <c r="AC5" s="582"/>
    </row>
    <row r="6" spans="1:30" s="180" customFormat="1" x14ac:dyDescent="0.25">
      <c r="A6" s="584"/>
      <c r="B6" s="586"/>
      <c r="C6" s="188">
        <v>1</v>
      </c>
      <c r="D6" s="189">
        <v>2</v>
      </c>
      <c r="E6" s="189">
        <v>3</v>
      </c>
      <c r="F6" s="190" t="s">
        <v>47</v>
      </c>
      <c r="G6" s="188">
        <v>1</v>
      </c>
      <c r="H6" s="189">
        <v>2</v>
      </c>
      <c r="I6" s="189">
        <v>3</v>
      </c>
      <c r="J6" s="189">
        <v>4</v>
      </c>
      <c r="K6" s="189">
        <v>5</v>
      </c>
      <c r="L6" s="189">
        <v>6</v>
      </c>
      <c r="M6" s="189">
        <v>7</v>
      </c>
      <c r="N6" s="189">
        <v>8</v>
      </c>
      <c r="O6" s="189">
        <v>9</v>
      </c>
      <c r="P6" s="189">
        <v>10</v>
      </c>
      <c r="Q6" s="189">
        <v>11</v>
      </c>
      <c r="R6" s="190" t="s">
        <v>47</v>
      </c>
      <c r="S6" s="191">
        <v>1</v>
      </c>
      <c r="T6" s="192">
        <v>2</v>
      </c>
      <c r="U6" s="192">
        <v>3</v>
      </c>
      <c r="V6" s="193" t="s">
        <v>47</v>
      </c>
      <c r="X6" s="333" t="s">
        <v>69</v>
      </c>
      <c r="Y6" s="330">
        <v>92</v>
      </c>
      <c r="Z6" s="330">
        <v>91</v>
      </c>
      <c r="AA6" s="330">
        <v>92</v>
      </c>
      <c r="AB6" s="339">
        <f>AVERAGE(Y6:AA6)</f>
        <v>91.666666666666671</v>
      </c>
      <c r="AC6" s="334" t="s">
        <v>178</v>
      </c>
    </row>
    <row r="7" spans="1:30" s="180" customFormat="1" ht="21" customHeight="1" x14ac:dyDescent="0.25">
      <c r="A7" s="194">
        <v>1</v>
      </c>
      <c r="B7" s="195" t="s">
        <v>73</v>
      </c>
      <c r="C7" s="196">
        <v>4</v>
      </c>
      <c r="D7" s="197">
        <v>4</v>
      </c>
      <c r="E7" s="197">
        <v>3</v>
      </c>
      <c r="F7" s="198">
        <f>SUM(C7:E7)</f>
        <v>11</v>
      </c>
      <c r="G7" s="199">
        <v>4</v>
      </c>
      <c r="H7" s="200">
        <v>4</v>
      </c>
      <c r="I7" s="200">
        <v>4</v>
      </c>
      <c r="J7" s="200">
        <v>3</v>
      </c>
      <c r="K7" s="200">
        <v>4</v>
      </c>
      <c r="L7" s="200">
        <v>3</v>
      </c>
      <c r="M7" s="200">
        <v>4</v>
      </c>
      <c r="N7" s="200">
        <v>4</v>
      </c>
      <c r="O7" s="200">
        <v>3</v>
      </c>
      <c r="P7" s="200">
        <v>4</v>
      </c>
      <c r="Q7" s="200">
        <v>3</v>
      </c>
      <c r="R7" s="198">
        <f>SUM(G7:Q7)</f>
        <v>40</v>
      </c>
      <c r="S7" s="201">
        <v>3</v>
      </c>
      <c r="T7" s="202">
        <v>4</v>
      </c>
      <c r="U7" s="202">
        <v>4</v>
      </c>
      <c r="V7" s="203">
        <f>SUM(S7:U7)</f>
        <v>11</v>
      </c>
      <c r="X7" s="333" t="s">
        <v>70</v>
      </c>
      <c r="Y7" s="330">
        <v>92</v>
      </c>
      <c r="Z7" s="330">
        <v>93</v>
      </c>
      <c r="AA7" s="330">
        <v>91.666666666666657</v>
      </c>
      <c r="AB7" s="339">
        <f t="shared" ref="AB7:AB8" si="0">AVERAGE(Y7:AA7)</f>
        <v>92.222222222222214</v>
      </c>
      <c r="AC7" s="334" t="s">
        <v>178</v>
      </c>
    </row>
    <row r="8" spans="1:30" s="180" customFormat="1" ht="21" customHeight="1" x14ac:dyDescent="0.25">
      <c r="A8" s="194">
        <v>2</v>
      </c>
      <c r="B8" s="195" t="s">
        <v>74</v>
      </c>
      <c r="C8" s="196">
        <v>3</v>
      </c>
      <c r="D8" s="197">
        <v>4</v>
      </c>
      <c r="E8" s="197">
        <v>4</v>
      </c>
      <c r="F8" s="198">
        <f t="shared" ref="F8:F9" si="1">SUM(C8:E8)</f>
        <v>11</v>
      </c>
      <c r="G8" s="199">
        <v>4</v>
      </c>
      <c r="H8" s="200">
        <v>3</v>
      </c>
      <c r="I8" s="200">
        <v>4</v>
      </c>
      <c r="J8" s="200">
        <v>4</v>
      </c>
      <c r="K8" s="200">
        <v>4</v>
      </c>
      <c r="L8" s="200">
        <v>3</v>
      </c>
      <c r="M8" s="200">
        <v>4</v>
      </c>
      <c r="N8" s="200">
        <v>4</v>
      </c>
      <c r="O8" s="200">
        <v>3</v>
      </c>
      <c r="P8" s="200">
        <v>4</v>
      </c>
      <c r="Q8" s="200">
        <v>4</v>
      </c>
      <c r="R8" s="198">
        <f t="shared" ref="R8:R9" si="2">SUM(G8:Q8)</f>
        <v>41</v>
      </c>
      <c r="S8" s="201">
        <v>4</v>
      </c>
      <c r="T8" s="202">
        <v>4</v>
      </c>
      <c r="U8" s="202">
        <v>3</v>
      </c>
      <c r="V8" s="203">
        <f t="shared" ref="V8:V9" si="3">SUM(S8:U8)</f>
        <v>11</v>
      </c>
      <c r="X8" s="333" t="s">
        <v>71</v>
      </c>
      <c r="Y8" s="330">
        <v>92</v>
      </c>
      <c r="Z8" s="330">
        <v>95</v>
      </c>
      <c r="AA8" s="330">
        <v>92</v>
      </c>
      <c r="AB8" s="339">
        <f t="shared" si="0"/>
        <v>93</v>
      </c>
      <c r="AC8" s="334" t="s">
        <v>178</v>
      </c>
    </row>
    <row r="9" spans="1:30" s="180" customFormat="1" ht="21" customHeight="1" thickBot="1" x14ac:dyDescent="0.3">
      <c r="A9" s="204">
        <v>3</v>
      </c>
      <c r="B9" s="205" t="s">
        <v>75</v>
      </c>
      <c r="C9" s="206">
        <v>4</v>
      </c>
      <c r="D9" s="207">
        <v>3</v>
      </c>
      <c r="E9" s="207">
        <v>4</v>
      </c>
      <c r="F9" s="213">
        <f t="shared" si="1"/>
        <v>11</v>
      </c>
      <c r="G9" s="208">
        <v>4</v>
      </c>
      <c r="H9" s="209">
        <v>4</v>
      </c>
      <c r="I9" s="209">
        <v>3</v>
      </c>
      <c r="J9" s="209">
        <v>4</v>
      </c>
      <c r="K9" s="209">
        <v>4</v>
      </c>
      <c r="L9" s="209">
        <v>4</v>
      </c>
      <c r="M9" s="209">
        <v>3</v>
      </c>
      <c r="N9" s="209">
        <v>4</v>
      </c>
      <c r="O9" s="209">
        <v>4</v>
      </c>
      <c r="P9" s="209">
        <v>4</v>
      </c>
      <c r="Q9" s="209">
        <v>4</v>
      </c>
      <c r="R9" s="213">
        <f t="shared" si="2"/>
        <v>42</v>
      </c>
      <c r="S9" s="210">
        <v>4</v>
      </c>
      <c r="T9" s="211">
        <v>4</v>
      </c>
      <c r="U9" s="211">
        <v>3</v>
      </c>
      <c r="V9" s="214">
        <f t="shared" si="3"/>
        <v>11</v>
      </c>
      <c r="X9" s="596" t="s">
        <v>181</v>
      </c>
      <c r="Y9" s="597"/>
      <c r="Z9" s="597"/>
      <c r="AA9" s="597"/>
      <c r="AB9" s="331">
        <f>AVERAGE(AB6:AB6:AB8)</f>
        <v>92.296296296296305</v>
      </c>
      <c r="AC9" s="335"/>
    </row>
    <row r="10" spans="1:30" s="180" customFormat="1" ht="21" customHeight="1" x14ac:dyDescent="0.25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X10" s="596" t="s">
        <v>182</v>
      </c>
      <c r="Y10" s="597"/>
      <c r="Z10" s="597"/>
      <c r="AA10" s="597"/>
      <c r="AB10" s="332" t="s">
        <v>178</v>
      </c>
      <c r="AC10" s="335"/>
    </row>
    <row r="11" spans="1:30" s="180" customFormat="1" ht="21" customHeight="1" x14ac:dyDescent="0.25">
      <c r="A11" s="212"/>
      <c r="B11" s="212" t="s">
        <v>73</v>
      </c>
      <c r="C11" s="212">
        <f>F7/12*100</f>
        <v>91.666666666666657</v>
      </c>
      <c r="D11" s="212"/>
      <c r="E11" s="212"/>
      <c r="F11" s="212"/>
      <c r="G11" s="212">
        <f>R7/44*100</f>
        <v>90.909090909090907</v>
      </c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>
        <f>V7/12*100</f>
        <v>91.666666666666657</v>
      </c>
      <c r="T11" s="212"/>
      <c r="U11" s="212"/>
      <c r="V11" s="212"/>
      <c r="Y11" s="183"/>
      <c r="Z11" s="183"/>
      <c r="AA11" s="183"/>
    </row>
    <row r="12" spans="1:30" s="180" customFormat="1" ht="21" customHeight="1" x14ac:dyDescent="0.25">
      <c r="A12" s="212"/>
      <c r="B12" s="212" t="s">
        <v>74</v>
      </c>
      <c r="C12" s="212">
        <f>F8/12*100</f>
        <v>91.666666666666657</v>
      </c>
      <c r="D12" s="212"/>
      <c r="E12" s="212"/>
      <c r="F12" s="212"/>
      <c r="G12" s="212">
        <f t="shared" ref="G12:G13" si="4">R8/44*100</f>
        <v>93.181818181818173</v>
      </c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>
        <f t="shared" ref="S12:S13" si="5">V8/12*100</f>
        <v>91.666666666666657</v>
      </c>
      <c r="T12" s="212"/>
      <c r="U12" s="212"/>
      <c r="V12" s="212"/>
      <c r="Y12" s="183"/>
      <c r="Z12" s="183"/>
      <c r="AA12" s="183"/>
    </row>
    <row r="13" spans="1:30" x14ac:dyDescent="0.25">
      <c r="A13" s="180"/>
      <c r="B13" s="183" t="s">
        <v>75</v>
      </c>
      <c r="C13" s="212">
        <f t="shared" ref="C13" si="6">F9/12*100</f>
        <v>91.666666666666657</v>
      </c>
      <c r="D13" s="180"/>
      <c r="E13" s="180"/>
      <c r="F13" s="180"/>
      <c r="G13" s="212">
        <f t="shared" si="4"/>
        <v>95.454545454545453</v>
      </c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212">
        <f t="shared" si="5"/>
        <v>91.666666666666657</v>
      </c>
      <c r="T13" s="180"/>
      <c r="U13" s="180"/>
      <c r="V13" s="180"/>
      <c r="W13" s="180"/>
      <c r="X13" s="180"/>
      <c r="Y13" s="183"/>
      <c r="Z13" s="183"/>
      <c r="AA13" s="183"/>
      <c r="AB13" s="180"/>
      <c r="AC13" s="180"/>
      <c r="AD13" s="180"/>
    </row>
    <row r="14" spans="1:30" x14ac:dyDescent="0.25">
      <c r="A14" s="180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3"/>
      <c r="Z14" s="183"/>
      <c r="AA14" s="183"/>
      <c r="AB14" s="180"/>
      <c r="AC14" s="180"/>
      <c r="AD14" s="180"/>
    </row>
    <row r="15" spans="1:30" x14ac:dyDescent="0.25">
      <c r="A15" s="180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3"/>
      <c r="Z15" s="183"/>
      <c r="AA15" s="183"/>
      <c r="AB15" s="180"/>
      <c r="AC15" s="180"/>
      <c r="AD15" s="180"/>
    </row>
    <row r="16" spans="1:30" x14ac:dyDescent="0.25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3"/>
      <c r="Z16" s="183"/>
      <c r="AA16" s="183"/>
      <c r="AB16" s="180"/>
      <c r="AC16" s="180"/>
      <c r="AD16" s="180"/>
    </row>
    <row r="17" spans="1:30" x14ac:dyDescent="0.25">
      <c r="A17" s="180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3"/>
      <c r="Z17" s="183"/>
      <c r="AA17" s="183"/>
      <c r="AB17" s="180"/>
      <c r="AC17" s="180"/>
      <c r="AD17" s="180"/>
    </row>
    <row r="18" spans="1:30" x14ac:dyDescent="0.25">
      <c r="A18" s="180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3"/>
      <c r="Z18" s="183"/>
      <c r="AA18" s="183"/>
      <c r="AB18" s="180"/>
      <c r="AC18" s="180"/>
      <c r="AD18" s="180"/>
    </row>
    <row r="19" spans="1:30" x14ac:dyDescent="0.25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3"/>
      <c r="Z19" s="183"/>
      <c r="AA19" s="183"/>
      <c r="AB19" s="180"/>
      <c r="AC19" s="180"/>
      <c r="AD19" s="180"/>
    </row>
    <row r="20" spans="1:30" x14ac:dyDescent="0.25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3"/>
      <c r="Z20" s="183"/>
      <c r="AA20" s="183"/>
      <c r="AB20" s="180"/>
      <c r="AC20" s="180"/>
      <c r="AD20" s="180"/>
    </row>
    <row r="21" spans="1:30" x14ac:dyDescent="0.25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3"/>
      <c r="Z21" s="183"/>
      <c r="AA21" s="183"/>
      <c r="AB21" s="180"/>
      <c r="AC21" s="180"/>
      <c r="AD21" s="180"/>
    </row>
    <row r="22" spans="1:30" x14ac:dyDescent="0.25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3"/>
      <c r="Z22" s="183"/>
      <c r="AA22" s="183"/>
      <c r="AB22" s="180"/>
      <c r="AC22" s="180"/>
      <c r="AD22" s="180"/>
    </row>
    <row r="23" spans="1:30" x14ac:dyDescent="0.25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3"/>
      <c r="Z23" s="183"/>
      <c r="AA23" s="183"/>
      <c r="AB23" s="180"/>
      <c r="AC23" s="180"/>
      <c r="AD23" s="180"/>
    </row>
    <row r="24" spans="1:30" x14ac:dyDescent="0.25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3"/>
      <c r="Z24" s="183"/>
      <c r="AA24" s="183"/>
      <c r="AB24" s="180"/>
      <c r="AC24" s="180"/>
      <c r="AD24" s="180"/>
    </row>
    <row r="25" spans="1:30" x14ac:dyDescent="0.25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3"/>
      <c r="Z25" s="183"/>
      <c r="AA25" s="183"/>
      <c r="AB25" s="180"/>
      <c r="AC25" s="180"/>
      <c r="AD25" s="180"/>
    </row>
    <row r="26" spans="1:30" x14ac:dyDescent="0.2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3"/>
      <c r="Z26" s="183"/>
      <c r="AA26" s="183"/>
      <c r="AB26" s="180"/>
      <c r="AC26" s="180"/>
      <c r="AD26" s="180"/>
    </row>
  </sheetData>
  <mergeCells count="12">
    <mergeCell ref="X9:AA9"/>
    <mergeCell ref="X10:AA10"/>
    <mergeCell ref="Y3:AA3"/>
    <mergeCell ref="X4:X5"/>
    <mergeCell ref="Y4:AA4"/>
    <mergeCell ref="AB4:AB5"/>
    <mergeCell ref="AC4:AC5"/>
    <mergeCell ref="A5:A6"/>
    <mergeCell ref="B5:B6"/>
    <mergeCell ref="C5:F5"/>
    <mergeCell ref="G5:R5"/>
    <mergeCell ref="S5:V5"/>
  </mergeCells>
  <pageMargins left="0.7" right="0.7" top="0.75" bottom="0.75" header="0.3" footer="0.3"/>
  <pageSetup paperSize="28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52075-B4BB-4A5D-984B-BB65042FB556}">
  <dimension ref="A1:G35"/>
  <sheetViews>
    <sheetView workbookViewId="0">
      <selection activeCell="K22" sqref="K22"/>
    </sheetView>
  </sheetViews>
  <sheetFormatPr defaultRowHeight="15.75" x14ac:dyDescent="0.25"/>
  <cols>
    <col min="1" max="1" width="5.85546875" style="11" customWidth="1"/>
    <col min="2" max="2" width="60.42578125" style="1" customWidth="1"/>
    <col min="3" max="7" width="5.7109375" style="1" customWidth="1"/>
    <col min="8" max="16384" width="9.140625" style="1"/>
  </cols>
  <sheetData>
    <row r="1" spans="1:7" ht="30.75" customHeight="1" x14ac:dyDescent="0.25">
      <c r="A1" s="525" t="s">
        <v>40</v>
      </c>
      <c r="B1" s="525"/>
      <c r="C1" s="525"/>
      <c r="D1" s="525"/>
      <c r="E1" s="525"/>
      <c r="F1" s="525"/>
      <c r="G1" s="525"/>
    </row>
    <row r="3" spans="1:7" ht="19.5" customHeight="1" x14ac:dyDescent="0.25">
      <c r="A3" s="618" t="s">
        <v>0</v>
      </c>
      <c r="B3" s="618" t="s">
        <v>31</v>
      </c>
      <c r="C3" s="606" t="s">
        <v>15</v>
      </c>
      <c r="D3" s="607"/>
      <c r="E3" s="607"/>
      <c r="F3" s="608"/>
      <c r="G3" s="618" t="s">
        <v>16</v>
      </c>
    </row>
    <row r="4" spans="1:7" ht="21.75" customHeight="1" x14ac:dyDescent="0.25">
      <c r="A4" s="618"/>
      <c r="B4" s="618"/>
      <c r="C4" s="14">
        <v>4</v>
      </c>
      <c r="D4" s="14">
        <v>3</v>
      </c>
      <c r="E4" s="14">
        <v>2</v>
      </c>
      <c r="F4" s="14">
        <v>1</v>
      </c>
      <c r="G4" s="618"/>
    </row>
    <row r="5" spans="1:7" ht="23.25" customHeight="1" x14ac:dyDescent="0.25">
      <c r="A5" s="600" t="s">
        <v>37</v>
      </c>
      <c r="B5" s="601"/>
      <c r="C5" s="601"/>
      <c r="D5" s="601"/>
      <c r="E5" s="601"/>
      <c r="F5" s="601"/>
      <c r="G5" s="602"/>
    </row>
    <row r="6" spans="1:7" ht="18.75" customHeight="1" x14ac:dyDescent="0.25">
      <c r="A6" s="10">
        <v>1</v>
      </c>
      <c r="B6" s="12" t="s">
        <v>17</v>
      </c>
      <c r="C6" s="6"/>
      <c r="D6" s="6"/>
      <c r="E6" s="6"/>
      <c r="F6" s="6"/>
      <c r="G6" s="6"/>
    </row>
    <row r="7" spans="1:7" ht="42" customHeight="1" x14ac:dyDescent="0.25">
      <c r="A7" s="10">
        <v>2</v>
      </c>
      <c r="B7" s="12" t="s">
        <v>18</v>
      </c>
      <c r="C7" s="6"/>
      <c r="D7" s="6"/>
      <c r="E7" s="6"/>
      <c r="F7" s="6"/>
      <c r="G7" s="6"/>
    </row>
    <row r="8" spans="1:7" ht="35.1" customHeight="1" x14ac:dyDescent="0.25">
      <c r="A8" s="10">
        <v>3</v>
      </c>
      <c r="B8" s="12" t="s">
        <v>19</v>
      </c>
      <c r="C8" s="6"/>
      <c r="D8" s="6"/>
      <c r="E8" s="6"/>
      <c r="F8" s="6"/>
      <c r="G8" s="6"/>
    </row>
    <row r="9" spans="1:7" ht="23.25" customHeight="1" x14ac:dyDescent="0.25">
      <c r="A9" s="603" t="s">
        <v>38</v>
      </c>
      <c r="B9" s="604"/>
      <c r="C9" s="604"/>
      <c r="D9" s="604"/>
      <c r="E9" s="604"/>
      <c r="F9" s="604"/>
      <c r="G9" s="605"/>
    </row>
    <row r="10" spans="1:7" ht="21.75" customHeight="1" x14ac:dyDescent="0.25">
      <c r="A10" s="606" t="s">
        <v>33</v>
      </c>
      <c r="B10" s="607"/>
      <c r="C10" s="607"/>
      <c r="D10" s="607"/>
      <c r="E10" s="607"/>
      <c r="F10" s="607"/>
      <c r="G10" s="608"/>
    </row>
    <row r="11" spans="1:7" ht="21" customHeight="1" x14ac:dyDescent="0.25">
      <c r="A11" s="10">
        <v>1</v>
      </c>
      <c r="B11" s="12" t="s">
        <v>20</v>
      </c>
      <c r="C11" s="6"/>
      <c r="D11" s="6"/>
      <c r="E11" s="6"/>
      <c r="F11" s="6"/>
      <c r="G11" s="6"/>
    </row>
    <row r="12" spans="1:7" ht="21" customHeight="1" x14ac:dyDescent="0.25">
      <c r="A12" s="10">
        <v>2</v>
      </c>
      <c r="B12" s="12" t="s">
        <v>21</v>
      </c>
      <c r="C12" s="6"/>
      <c r="D12" s="6"/>
      <c r="E12" s="6"/>
      <c r="F12" s="6"/>
      <c r="G12" s="6"/>
    </row>
    <row r="13" spans="1:7" ht="21" customHeight="1" x14ac:dyDescent="0.25">
      <c r="A13" s="10">
        <v>3</v>
      </c>
      <c r="B13" s="12" t="s">
        <v>22</v>
      </c>
      <c r="C13" s="6"/>
      <c r="D13" s="6"/>
      <c r="E13" s="6"/>
      <c r="F13" s="6"/>
      <c r="G13" s="6"/>
    </row>
    <row r="14" spans="1:7" ht="23.1" customHeight="1" x14ac:dyDescent="0.25">
      <c r="A14" s="609" t="s">
        <v>34</v>
      </c>
      <c r="B14" s="610"/>
      <c r="C14" s="610"/>
      <c r="D14" s="610"/>
      <c r="E14" s="610"/>
      <c r="F14" s="610"/>
      <c r="G14" s="611"/>
    </row>
    <row r="15" spans="1:7" ht="21" customHeight="1" x14ac:dyDescent="0.25">
      <c r="A15" s="10">
        <v>1</v>
      </c>
      <c r="B15" s="13" t="s">
        <v>23</v>
      </c>
      <c r="C15" s="6"/>
      <c r="D15" s="6"/>
      <c r="E15" s="6"/>
      <c r="F15" s="6"/>
      <c r="G15" s="6"/>
    </row>
    <row r="16" spans="1:7" ht="21" customHeight="1" x14ac:dyDescent="0.25">
      <c r="A16" s="10">
        <v>2</v>
      </c>
      <c r="B16" s="13" t="s">
        <v>24</v>
      </c>
      <c r="C16" s="6"/>
      <c r="D16" s="6"/>
      <c r="E16" s="6"/>
      <c r="F16" s="6"/>
      <c r="G16" s="6"/>
    </row>
    <row r="17" spans="1:7" ht="21" customHeight="1" x14ac:dyDescent="0.25">
      <c r="A17" s="10">
        <v>3</v>
      </c>
      <c r="B17" s="13" t="s">
        <v>25</v>
      </c>
      <c r="C17" s="6"/>
      <c r="D17" s="6"/>
      <c r="E17" s="6"/>
      <c r="F17" s="6"/>
      <c r="G17" s="6"/>
    </row>
    <row r="18" spans="1:7" ht="23.1" customHeight="1" x14ac:dyDescent="0.25">
      <c r="A18" s="615" t="s">
        <v>35</v>
      </c>
      <c r="B18" s="616"/>
      <c r="C18" s="616"/>
      <c r="D18" s="616"/>
      <c r="E18" s="616"/>
      <c r="F18" s="616"/>
      <c r="G18" s="617"/>
    </row>
    <row r="19" spans="1:7" ht="35.1" customHeight="1" x14ac:dyDescent="0.25">
      <c r="A19" s="10">
        <v>1</v>
      </c>
      <c r="B19" s="13" t="s">
        <v>26</v>
      </c>
      <c r="C19" s="6"/>
      <c r="D19" s="6"/>
      <c r="E19" s="6"/>
      <c r="F19" s="6"/>
      <c r="G19" s="6"/>
    </row>
    <row r="20" spans="1:7" ht="35.1" customHeight="1" x14ac:dyDescent="0.25">
      <c r="A20" s="10">
        <v>2</v>
      </c>
      <c r="B20" s="13" t="s">
        <v>27</v>
      </c>
      <c r="C20" s="6"/>
      <c r="D20" s="6"/>
      <c r="E20" s="6"/>
      <c r="F20" s="6"/>
      <c r="G20" s="6"/>
    </row>
    <row r="21" spans="1:7" ht="35.1" customHeight="1" x14ac:dyDescent="0.25">
      <c r="A21" s="10">
        <v>3</v>
      </c>
      <c r="B21" s="13" t="s">
        <v>32</v>
      </c>
      <c r="C21" s="6"/>
      <c r="D21" s="6"/>
      <c r="E21" s="6"/>
      <c r="F21" s="6"/>
      <c r="G21" s="6"/>
    </row>
    <row r="22" spans="1:7" ht="24.95" customHeight="1" x14ac:dyDescent="0.25">
      <c r="A22" s="615" t="s">
        <v>36</v>
      </c>
      <c r="B22" s="616"/>
      <c r="C22" s="616"/>
      <c r="D22" s="616"/>
      <c r="E22" s="616"/>
      <c r="F22" s="616"/>
      <c r="G22" s="617"/>
    </row>
    <row r="23" spans="1:7" ht="21" customHeight="1" x14ac:dyDescent="0.25">
      <c r="A23" s="10">
        <v>1</v>
      </c>
      <c r="B23" s="13" t="s">
        <v>28</v>
      </c>
      <c r="C23" s="6"/>
      <c r="D23" s="6"/>
      <c r="E23" s="6"/>
      <c r="F23" s="6"/>
      <c r="G23" s="6"/>
    </row>
    <row r="24" spans="1:7" ht="21" customHeight="1" x14ac:dyDescent="0.25">
      <c r="A24" s="10">
        <v>2</v>
      </c>
      <c r="B24" s="13" t="s">
        <v>29</v>
      </c>
      <c r="C24" s="6"/>
      <c r="D24" s="6"/>
      <c r="E24" s="6"/>
      <c r="F24" s="6"/>
      <c r="G24" s="6"/>
    </row>
    <row r="25" spans="1:7" ht="24.95" customHeight="1" x14ac:dyDescent="0.25">
      <c r="A25" s="612" t="s">
        <v>39</v>
      </c>
      <c r="B25" s="613"/>
      <c r="C25" s="613"/>
      <c r="D25" s="613"/>
      <c r="E25" s="613"/>
      <c r="F25" s="613"/>
      <c r="G25" s="614"/>
    </row>
    <row r="26" spans="1:7" ht="21" customHeight="1" x14ac:dyDescent="0.25">
      <c r="A26" s="337">
        <v>1</v>
      </c>
      <c r="B26" s="338" t="s">
        <v>507</v>
      </c>
      <c r="C26" s="336"/>
      <c r="D26" s="336"/>
      <c r="E26" s="336"/>
      <c r="F26" s="336"/>
      <c r="G26" s="336"/>
    </row>
    <row r="27" spans="1:7" ht="21" customHeight="1" x14ac:dyDescent="0.25">
      <c r="A27" s="304">
        <v>2</v>
      </c>
      <c r="B27" s="13" t="s">
        <v>506</v>
      </c>
      <c r="C27" s="6"/>
      <c r="D27" s="6"/>
      <c r="E27" s="6"/>
      <c r="F27" s="6"/>
      <c r="G27" s="6"/>
    </row>
    <row r="28" spans="1:7" ht="21" customHeight="1" x14ac:dyDescent="0.25">
      <c r="A28" s="304">
        <v>3</v>
      </c>
      <c r="B28" s="13" t="s">
        <v>30</v>
      </c>
      <c r="C28" s="6"/>
      <c r="D28" s="6"/>
      <c r="E28" s="6"/>
      <c r="F28" s="6"/>
      <c r="G28" s="6"/>
    </row>
    <row r="30" spans="1:7" ht="23.1" customHeight="1" x14ac:dyDescent="0.25">
      <c r="C30" s="15" t="s">
        <v>41</v>
      </c>
    </row>
    <row r="31" spans="1:7" ht="23.1" customHeight="1" x14ac:dyDescent="0.25">
      <c r="C31" s="9"/>
    </row>
    <row r="32" spans="1:7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</sheetData>
  <mergeCells count="12">
    <mergeCell ref="A1:G1"/>
    <mergeCell ref="C3:F3"/>
    <mergeCell ref="G3:G4"/>
    <mergeCell ref="B3:B4"/>
    <mergeCell ref="A3:A4"/>
    <mergeCell ref="A5:G5"/>
    <mergeCell ref="A9:G9"/>
    <mergeCell ref="A10:G10"/>
    <mergeCell ref="A14:G14"/>
    <mergeCell ref="A25:G25"/>
    <mergeCell ref="A22:G22"/>
    <mergeCell ref="A18:G18"/>
  </mergeCells>
  <pageMargins left="0.51181102362204722" right="0.51181102362204722" top="0.55118110236220474" bottom="0.74803149606299213" header="0.31496062992125984" footer="0.31496062992125984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Validitas Ahli</vt:lpstr>
      <vt:lpstr>Reliabilitas Ahli</vt:lpstr>
      <vt:lpstr>Angket motivasi</vt:lpstr>
      <vt:lpstr>Validitas Motivasi</vt:lpstr>
      <vt:lpstr>Reliabilitas motivasi</vt:lpstr>
      <vt:lpstr>Pre dan Post SDN Tamanbaru</vt:lpstr>
      <vt:lpstr>Hsl Observasi</vt:lpstr>
      <vt:lpstr>Observer Uji Terbatas</vt:lpstr>
      <vt:lpstr>Lembar Observasi</vt:lpstr>
      <vt:lpstr>Respon Siswa (Terbatas)</vt:lpstr>
      <vt:lpstr>Respon Kls Eksperimen</vt:lpstr>
      <vt:lpstr>Analisis respon</vt:lpstr>
      <vt:lpstr>Pro &amp; Post test SDN Kebalenan</vt:lpstr>
      <vt:lpstr> SDN Kertosari 1</vt:lpstr>
      <vt:lpstr>Pre test Model</vt:lpstr>
      <vt:lpstr>Pre Kertosari 2</vt:lpstr>
      <vt:lpstr>Pre &amp; Post test SDN Sobo</vt:lpstr>
      <vt:lpstr>N Gain Terbatas</vt:lpstr>
      <vt:lpstr>N-Gain Implementasi</vt:lpstr>
      <vt:lpstr> Homogenitas 6 skolah</vt:lpstr>
      <vt:lpstr>Normalitas 2 Skolah</vt:lpstr>
      <vt:lpstr>Uji Normalitas utk uji T test</vt:lpstr>
      <vt:lpstr>Paired T Test</vt:lpstr>
      <vt:lpstr>Uji Homogenitas Pre_Post 2 klmp</vt:lpstr>
      <vt:lpstr>Independen T-test</vt:lpstr>
      <vt:lpstr>Uji Homogenitas Motiv Blajar</vt:lpstr>
      <vt:lpstr>Normalitas Kolmogorov</vt:lpstr>
      <vt:lpstr>Uji Linear</vt:lpstr>
      <vt:lpstr>Uji Regresi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Samudra R</dc:creator>
  <cp:lastModifiedBy>TATIK</cp:lastModifiedBy>
  <cp:lastPrinted>2023-04-19T07:45:26Z</cp:lastPrinted>
  <dcterms:created xsi:type="dcterms:W3CDTF">2022-02-20T02:18:41Z</dcterms:created>
  <dcterms:modified xsi:type="dcterms:W3CDTF">2023-09-15T07:30:55Z</dcterms:modified>
</cp:coreProperties>
</file>